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4.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5.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6.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7.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8.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9.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10.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11.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drawings/drawing12.xml" ContentType="application/vnd.openxmlformats-officedocument.drawing+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drawings/drawing13.xml" ContentType="application/vnd.openxmlformats-officedocument.drawing+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drawings/drawing14.xml" ContentType="application/vnd.openxmlformats-officedocument.drawing+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C:\Users\EmilyKausler\Desktop\"/>
    </mc:Choice>
  </mc:AlternateContent>
  <xr:revisionPtr revIDLastSave="0" documentId="13_ncr:1_{55BEC54D-F39A-4773-9A02-474129BCD431}" xr6:coauthVersionLast="47" xr6:coauthVersionMax="47" xr10:uidLastSave="{00000000-0000-0000-0000-000000000000}"/>
  <bookViews>
    <workbookView xWindow="-28920" yWindow="6660" windowWidth="29040" windowHeight="15840" firstSheet="1" activeTab="15" xr2:uid="{00000000-000D-0000-FFFF-FFFF00000000}"/>
  </bookViews>
  <sheets>
    <sheet name="Instructions" sheetId="4" r:id="rId1"/>
    <sheet name="Employee Info" sheetId="3" r:id="rId2"/>
    <sheet name="Totals" sheetId="5" r:id="rId3"/>
    <sheet name="(1)" sheetId="1" r:id="rId4"/>
    <sheet name="(2)" sheetId="19" r:id="rId5"/>
    <sheet name="(3)" sheetId="20" r:id="rId6"/>
    <sheet name="(4)" sheetId="21" r:id="rId7"/>
    <sheet name="(5)" sheetId="22" r:id="rId8"/>
    <sheet name="(6)" sheetId="23" r:id="rId9"/>
    <sheet name="(7)" sheetId="24" r:id="rId10"/>
    <sheet name="(8)" sheetId="25" r:id="rId11"/>
    <sheet name="(9)" sheetId="26" r:id="rId12"/>
    <sheet name="(10)" sheetId="27" r:id="rId13"/>
    <sheet name="(11)" sheetId="28" r:id="rId14"/>
    <sheet name="(12)" sheetId="29" r:id="rId15"/>
    <sheet name="AD RATES" sheetId="6" r:id="rId16"/>
    <sheet name="sample" sheetId="30" r:id="rId17"/>
    <sheet name="Position Matrix" sheetId="7" r:id="rId18"/>
  </sheets>
  <definedNames>
    <definedName name="_xlnm.Print_Area" localSheetId="3">'(1)'!$A$1:$T$46</definedName>
    <definedName name="_xlnm.Print_Area" localSheetId="12">'(10)'!$A$1:$T$46</definedName>
    <definedName name="_xlnm.Print_Area" localSheetId="13">'(11)'!$A$1:$T$46</definedName>
    <definedName name="_xlnm.Print_Area" localSheetId="14">'(12)'!$A$1:$T$46</definedName>
    <definedName name="_xlnm.Print_Area" localSheetId="4">'(2)'!$A$1:$T$46</definedName>
    <definedName name="_xlnm.Print_Area" localSheetId="5">'(3)'!$A$1:$T$46</definedName>
    <definedName name="_xlnm.Print_Area" localSheetId="6">'(4)'!$A$1:$T$46</definedName>
    <definedName name="_xlnm.Print_Area" localSheetId="7">'(5)'!$A$1:$T$46</definedName>
    <definedName name="_xlnm.Print_Area" localSheetId="8">'(6)'!$A$1:$T$46</definedName>
    <definedName name="_xlnm.Print_Area" localSheetId="9">'(7)'!$A$1:$T$46</definedName>
    <definedName name="_xlnm.Print_Area" localSheetId="10">'(8)'!$A$1:$T$46</definedName>
    <definedName name="_xlnm.Print_Area" localSheetId="11">'(9)'!$A$1:$T$46</definedName>
    <definedName name="_xlnm.Print_Area" localSheetId="15">'AD RATES'!$A$1:$H$16</definedName>
    <definedName name="_xlnm.Print_Area" localSheetId="1">'Employee Info'!$A$1:$C$27</definedName>
    <definedName name="_xlnm.Print_Area" localSheetId="0">Instructions!$A$1:$J$19</definedName>
    <definedName name="_xlnm.Print_Area" localSheetId="17">'Position Matrix'!$A$1:$D$205</definedName>
    <definedName name="_xlnm.Print_Area" localSheetId="16">sample!$A$1:$T$44</definedName>
    <definedName name="_xlnm.Print_Area" localSheetId="2">Totals!$A$1:$M$23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7" i="29" l="1"/>
  <c r="S17" i="29" s="1"/>
  <c r="M17" i="29"/>
  <c r="N17" i="29" s="1"/>
  <c r="H17" i="29"/>
  <c r="I17" i="29" s="1"/>
  <c r="C17" i="29"/>
  <c r="D17" i="29" s="1"/>
  <c r="R17" i="28"/>
  <c r="S17" i="28" s="1"/>
  <c r="M17" i="28"/>
  <c r="N17" i="28" s="1"/>
  <c r="H17" i="28"/>
  <c r="I17" i="28" s="1"/>
  <c r="C17" i="28"/>
  <c r="D17" i="28" s="1"/>
  <c r="R17" i="27"/>
  <c r="S17" i="27" s="1"/>
  <c r="M17" i="27"/>
  <c r="N17" i="27" s="1"/>
  <c r="H17" i="27"/>
  <c r="I17" i="27" s="1"/>
  <c r="C17" i="27"/>
  <c r="D17" i="27" s="1"/>
  <c r="R17" i="26"/>
  <c r="S17" i="26" s="1"/>
  <c r="M17" i="26"/>
  <c r="N17" i="26" s="1"/>
  <c r="H17" i="26"/>
  <c r="I17" i="26" s="1"/>
  <c r="C17" i="26"/>
  <c r="D17" i="26" s="1"/>
  <c r="R17" i="25"/>
  <c r="R17" i="24"/>
  <c r="S17" i="25"/>
  <c r="M17" i="25"/>
  <c r="N17" i="25" s="1"/>
  <c r="H17" i="25"/>
  <c r="I17" i="25" s="1"/>
  <c r="C17" i="25"/>
  <c r="D17" i="25" s="1"/>
  <c r="S17" i="24"/>
  <c r="M17" i="24"/>
  <c r="N17" i="24" s="1"/>
  <c r="H17" i="24"/>
  <c r="I17" i="24" s="1"/>
  <c r="C17" i="24"/>
  <c r="D17" i="24" s="1"/>
  <c r="R17" i="23"/>
  <c r="S17" i="23" s="1"/>
  <c r="M17" i="23"/>
  <c r="N17" i="23" s="1"/>
  <c r="H17" i="23"/>
  <c r="I17" i="23" s="1"/>
  <c r="C17" i="23"/>
  <c r="D17" i="23" s="1"/>
  <c r="R17" i="21"/>
  <c r="S17" i="21" s="1"/>
  <c r="M17" i="21"/>
  <c r="N17" i="21" s="1"/>
  <c r="H17" i="21"/>
  <c r="I17" i="21" s="1"/>
  <c r="R17" i="20"/>
  <c r="S17" i="20" s="1"/>
  <c r="N17" i="20"/>
  <c r="M17" i="20"/>
  <c r="H17" i="20"/>
  <c r="I17" i="20" s="1"/>
  <c r="R17" i="19"/>
  <c r="S17" i="19" s="1"/>
  <c r="M17" i="19"/>
  <c r="N17" i="19" s="1"/>
  <c r="H17" i="19"/>
  <c r="I17" i="19" s="1"/>
  <c r="R17" i="1"/>
  <c r="S17" i="1" s="1"/>
  <c r="M17" i="1"/>
  <c r="N17" i="1" s="1"/>
  <c r="I17" i="1"/>
  <c r="H17" i="1"/>
  <c r="S17" i="22"/>
  <c r="R17" i="22"/>
  <c r="N17" i="22"/>
  <c r="M17" i="22"/>
  <c r="I17" i="22"/>
  <c r="H17" i="22"/>
  <c r="D17" i="22"/>
  <c r="C17" i="22"/>
  <c r="C17" i="21"/>
  <c r="D17" i="21" s="1"/>
  <c r="C17" i="20"/>
  <c r="D17" i="20" s="1"/>
  <c r="C17" i="19"/>
  <c r="D17" i="19" s="1"/>
  <c r="C17" i="1"/>
  <c r="D17" i="1" s="1"/>
  <c r="J36" i="30" l="1"/>
  <c r="H36" i="30"/>
  <c r="E21" i="30"/>
  <c r="E28" i="30" s="1"/>
  <c r="E22" i="30"/>
  <c r="E23" i="30"/>
  <c r="E24" i="30"/>
  <c r="E25" i="30"/>
  <c r="E26" i="30"/>
  <c r="E27" i="30"/>
  <c r="J21" i="30"/>
  <c r="J22" i="30"/>
  <c r="J23" i="30"/>
  <c r="J24" i="30"/>
  <c r="J25" i="30"/>
  <c r="J26" i="30"/>
  <c r="O21" i="30"/>
  <c r="O22" i="30"/>
  <c r="T21" i="30"/>
  <c r="T28" i="30" s="1"/>
  <c r="T22" i="30"/>
  <c r="C17" i="30"/>
  <c r="D17" i="30" s="1"/>
  <c r="H17" i="30"/>
  <c r="I17" i="30" s="1"/>
  <c r="M17" i="30"/>
  <c r="L17" i="30"/>
  <c r="R17" i="30"/>
  <c r="S17" i="30" s="1"/>
  <c r="T23" i="30"/>
  <c r="T24" i="30"/>
  <c r="T25" i="30"/>
  <c r="T26" i="30"/>
  <c r="T27" i="30"/>
  <c r="Q28" i="30"/>
  <c r="O23" i="30"/>
  <c r="O28" i="30" s="1"/>
  <c r="O24" i="30"/>
  <c r="O25" i="30"/>
  <c r="O26" i="30"/>
  <c r="O27" i="30"/>
  <c r="L28" i="30"/>
  <c r="J27" i="30"/>
  <c r="J28" i="30" s="1"/>
  <c r="G28" i="30"/>
  <c r="B28" i="30"/>
  <c r="Q17" i="30"/>
  <c r="G17" i="30"/>
  <c r="B17" i="30"/>
  <c r="R15" i="30"/>
  <c r="M15" i="30"/>
  <c r="H15" i="30"/>
  <c r="C15" i="30"/>
  <c r="S29" i="29"/>
  <c r="C14" i="5" s="1"/>
  <c r="D14" i="5" s="1"/>
  <c r="S29" i="28"/>
  <c r="C13" i="5" s="1"/>
  <c r="D13" i="5" s="1"/>
  <c r="S29" i="27"/>
  <c r="C12" i="5" s="1"/>
  <c r="D12" i="5" s="1"/>
  <c r="S29" i="26"/>
  <c r="C11" i="5" s="1"/>
  <c r="D11" i="5" s="1"/>
  <c r="S29" i="25"/>
  <c r="C10" i="5" s="1"/>
  <c r="D10" i="5" s="1"/>
  <c r="S29" i="24"/>
  <c r="C9" i="5" s="1"/>
  <c r="D9" i="5" s="1"/>
  <c r="S29" i="23"/>
  <c r="C8" i="5" s="1"/>
  <c r="D8" i="5" s="1"/>
  <c r="S29" i="22"/>
  <c r="C7" i="5" s="1"/>
  <c r="D7" i="5" s="1"/>
  <c r="S29" i="21"/>
  <c r="C6" i="5" s="1"/>
  <c r="D6" i="5" s="1"/>
  <c r="S29" i="20"/>
  <c r="C5" i="5" s="1"/>
  <c r="D5" i="5" s="1"/>
  <c r="E21" i="19"/>
  <c r="E28" i="19" s="1"/>
  <c r="S29" i="19"/>
  <c r="C4" i="5" s="1"/>
  <c r="D4" i="5" s="1"/>
  <c r="J38" i="29"/>
  <c r="H38" i="29"/>
  <c r="T29" i="29"/>
  <c r="T21" i="29"/>
  <c r="T22" i="29"/>
  <c r="T23" i="29"/>
  <c r="T24" i="29"/>
  <c r="T25" i="29"/>
  <c r="T26" i="29"/>
  <c r="T27" i="29"/>
  <c r="T28" i="29"/>
  <c r="Q28" i="29"/>
  <c r="O21" i="29"/>
  <c r="O28" i="29" s="1"/>
  <c r="O22" i="29"/>
  <c r="O23" i="29"/>
  <c r="O24" i="29"/>
  <c r="O25" i="29"/>
  <c r="O26" i="29"/>
  <c r="O27" i="29"/>
  <c r="L28" i="29"/>
  <c r="J21" i="29"/>
  <c r="J22" i="29"/>
  <c r="J23" i="29"/>
  <c r="J24" i="29"/>
  <c r="J28" i="29" s="1"/>
  <c r="J25" i="29"/>
  <c r="J26" i="29"/>
  <c r="J27" i="29"/>
  <c r="G28" i="29"/>
  <c r="E21" i="29"/>
  <c r="E22" i="29"/>
  <c r="E23" i="29"/>
  <c r="E28" i="29" s="1"/>
  <c r="E24" i="29"/>
  <c r="E25" i="29"/>
  <c r="E26" i="29"/>
  <c r="E27" i="29"/>
  <c r="B28" i="29"/>
  <c r="Q17" i="29"/>
  <c r="L17" i="29"/>
  <c r="G17" i="29"/>
  <c r="B17" i="29"/>
  <c r="R15" i="29"/>
  <c r="M15" i="29"/>
  <c r="H15" i="29"/>
  <c r="C15" i="29"/>
  <c r="Q6" i="29"/>
  <c r="M6" i="29"/>
  <c r="A6" i="29"/>
  <c r="N4" i="29"/>
  <c r="A4" i="29"/>
  <c r="N2" i="29"/>
  <c r="J38" i="28"/>
  <c r="H38" i="28"/>
  <c r="T29" i="28"/>
  <c r="T21" i="28"/>
  <c r="T28" i="28" s="1"/>
  <c r="T22" i="28"/>
  <c r="T23" i="28"/>
  <c r="T24" i="28"/>
  <c r="T25" i="28"/>
  <c r="T26" i="28"/>
  <c r="T27" i="28"/>
  <c r="Q28" i="28"/>
  <c r="O21" i="28"/>
  <c r="O28" i="28" s="1"/>
  <c r="O22" i="28"/>
  <c r="O23" i="28"/>
  <c r="O24" i="28"/>
  <c r="O25" i="28"/>
  <c r="O26" i="28"/>
  <c r="O27" i="28"/>
  <c r="L28" i="28"/>
  <c r="J21" i="28"/>
  <c r="J28" i="28" s="1"/>
  <c r="J22" i="28"/>
  <c r="J23" i="28"/>
  <c r="J24" i="28"/>
  <c r="J25" i="28"/>
  <c r="J26" i="28"/>
  <c r="J27" i="28"/>
  <c r="G28" i="28"/>
  <c r="E21" i="28"/>
  <c r="E22" i="28"/>
  <c r="E23" i="28"/>
  <c r="E24" i="28"/>
  <c r="E25" i="28"/>
  <c r="E26" i="28"/>
  <c r="E27" i="28"/>
  <c r="E28" i="28"/>
  <c r="B28" i="28"/>
  <c r="Q17" i="28"/>
  <c r="L17" i="28"/>
  <c r="G17" i="28"/>
  <c r="B17" i="28"/>
  <c r="R15" i="28"/>
  <c r="M15" i="28"/>
  <c r="H15" i="28"/>
  <c r="C15" i="28"/>
  <c r="Q6" i="28"/>
  <c r="M6" i="28"/>
  <c r="A6" i="28"/>
  <c r="N4" i="28"/>
  <c r="A4" i="28"/>
  <c r="N2" i="28"/>
  <c r="J38" i="27"/>
  <c r="H38" i="27"/>
  <c r="T29" i="27"/>
  <c r="T21" i="27"/>
  <c r="T22" i="27"/>
  <c r="T23" i="27"/>
  <c r="T24" i="27"/>
  <c r="T28" i="27" s="1"/>
  <c r="T25" i="27"/>
  <c r="T26" i="27"/>
  <c r="T27" i="27"/>
  <c r="Q28" i="27"/>
  <c r="O21" i="27"/>
  <c r="O22" i="27"/>
  <c r="O23" i="27"/>
  <c r="O28" i="27" s="1"/>
  <c r="O24" i="27"/>
  <c r="O25" i="27"/>
  <c r="O26" i="27"/>
  <c r="O27" i="27"/>
  <c r="L28" i="27"/>
  <c r="J21" i="27"/>
  <c r="J28" i="27" s="1"/>
  <c r="J22" i="27"/>
  <c r="J23" i="27"/>
  <c r="J24" i="27"/>
  <c r="J25" i="27"/>
  <c r="J26" i="27"/>
  <c r="J27" i="27"/>
  <c r="G28" i="27"/>
  <c r="E21" i="27"/>
  <c r="E28" i="27" s="1"/>
  <c r="E22" i="27"/>
  <c r="E23" i="27"/>
  <c r="E24" i="27"/>
  <c r="E25" i="27"/>
  <c r="E26" i="27"/>
  <c r="E27" i="27"/>
  <c r="B28" i="27"/>
  <c r="Q17" i="27"/>
  <c r="L17" i="27"/>
  <c r="G17" i="27"/>
  <c r="B17" i="27"/>
  <c r="R15" i="27"/>
  <c r="M15" i="27"/>
  <c r="H15" i="27"/>
  <c r="C15" i="27"/>
  <c r="Q6" i="27"/>
  <c r="M6" i="27"/>
  <c r="A6" i="27"/>
  <c r="N4" i="27"/>
  <c r="A4" i="27"/>
  <c r="N2" i="27"/>
  <c r="J38" i="26"/>
  <c r="H38" i="26"/>
  <c r="T29" i="26"/>
  <c r="T21" i="26"/>
  <c r="T28" i="26" s="1"/>
  <c r="T22" i="26"/>
  <c r="T23" i="26"/>
  <c r="T24" i="26"/>
  <c r="T25" i="26"/>
  <c r="T26" i="26"/>
  <c r="T27" i="26"/>
  <c r="Q28" i="26"/>
  <c r="O21" i="26"/>
  <c r="O22" i="26"/>
  <c r="O23" i="26"/>
  <c r="O24" i="26"/>
  <c r="O25" i="26"/>
  <c r="O26" i="26"/>
  <c r="O27" i="26"/>
  <c r="O28" i="26"/>
  <c r="L28" i="26"/>
  <c r="J21" i="26"/>
  <c r="J28" i="26" s="1"/>
  <c r="J22" i="26"/>
  <c r="J23" i="26"/>
  <c r="J24" i="26"/>
  <c r="J25" i="26"/>
  <c r="J26" i="26"/>
  <c r="J27" i="26"/>
  <c r="G28" i="26"/>
  <c r="E21" i="26"/>
  <c r="E22" i="26"/>
  <c r="E23" i="26"/>
  <c r="E24" i="26"/>
  <c r="E25" i="26"/>
  <c r="E28" i="26" s="1"/>
  <c r="E26" i="26"/>
  <c r="E27" i="26"/>
  <c r="B28" i="26"/>
  <c r="Q17" i="26"/>
  <c r="L17" i="26"/>
  <c r="G17" i="26"/>
  <c r="B17" i="26"/>
  <c r="R15" i="26"/>
  <c r="M15" i="26"/>
  <c r="H15" i="26"/>
  <c r="C15" i="26"/>
  <c r="Q6" i="26"/>
  <c r="M6" i="26"/>
  <c r="A6" i="26"/>
  <c r="N4" i="26"/>
  <c r="A4" i="26"/>
  <c r="N2" i="26"/>
  <c r="J38" i="25"/>
  <c r="H38" i="25"/>
  <c r="T29" i="25"/>
  <c r="T21" i="25"/>
  <c r="T22" i="25"/>
  <c r="T28" i="25" s="1"/>
  <c r="T23" i="25"/>
  <c r="T24" i="25"/>
  <c r="T25" i="25"/>
  <c r="T26" i="25"/>
  <c r="T27" i="25"/>
  <c r="Q28" i="25"/>
  <c r="O21" i="25"/>
  <c r="O28" i="25" s="1"/>
  <c r="O22" i="25"/>
  <c r="O23" i="25"/>
  <c r="O24" i="25"/>
  <c r="O25" i="25"/>
  <c r="O26" i="25"/>
  <c r="O27" i="25"/>
  <c r="L28" i="25"/>
  <c r="J21" i="25"/>
  <c r="J28" i="25" s="1"/>
  <c r="J22" i="25"/>
  <c r="J23" i="25"/>
  <c r="J24" i="25"/>
  <c r="J25" i="25"/>
  <c r="J26" i="25"/>
  <c r="J27" i="25"/>
  <c r="G28" i="25"/>
  <c r="E21" i="25"/>
  <c r="E28" i="25" s="1"/>
  <c r="E22" i="25"/>
  <c r="E23" i="25"/>
  <c r="E24" i="25"/>
  <c r="E25" i="25"/>
  <c r="E26" i="25"/>
  <c r="E27" i="25"/>
  <c r="B28" i="25"/>
  <c r="Q17" i="25"/>
  <c r="L17" i="25"/>
  <c r="G17" i="25"/>
  <c r="B17" i="25"/>
  <c r="R15" i="25"/>
  <c r="M15" i="25"/>
  <c r="H15" i="25"/>
  <c r="C15" i="25"/>
  <c r="Q6" i="25"/>
  <c r="M6" i="25"/>
  <c r="A6" i="25"/>
  <c r="N4" i="25"/>
  <c r="A4" i="25"/>
  <c r="N2" i="25"/>
  <c r="J38" i="24"/>
  <c r="H38" i="24"/>
  <c r="T29" i="24"/>
  <c r="T21" i="24"/>
  <c r="T28" i="24" s="1"/>
  <c r="T22" i="24"/>
  <c r="T23" i="24"/>
  <c r="T24" i="24"/>
  <c r="T25" i="24"/>
  <c r="T26" i="24"/>
  <c r="T27" i="24"/>
  <c r="Q28" i="24"/>
  <c r="O21" i="24"/>
  <c r="O22" i="24"/>
  <c r="O23" i="24"/>
  <c r="O24" i="24"/>
  <c r="O25" i="24"/>
  <c r="O28" i="24" s="1"/>
  <c r="O26" i="24"/>
  <c r="O27" i="24"/>
  <c r="L28" i="24"/>
  <c r="J21" i="24"/>
  <c r="J22" i="24"/>
  <c r="J23" i="24"/>
  <c r="J28" i="24" s="1"/>
  <c r="J24" i="24"/>
  <c r="J25" i="24"/>
  <c r="J26" i="24"/>
  <c r="J27" i="24"/>
  <c r="G28" i="24"/>
  <c r="E21" i="24"/>
  <c r="E22" i="24"/>
  <c r="E28" i="24" s="1"/>
  <c r="E23" i="24"/>
  <c r="E24" i="24"/>
  <c r="E25" i="24"/>
  <c r="E26" i="24"/>
  <c r="E27" i="24"/>
  <c r="B28" i="24"/>
  <c r="Q17" i="24"/>
  <c r="L17" i="24"/>
  <c r="G17" i="24"/>
  <c r="B17" i="24"/>
  <c r="R15" i="24"/>
  <c r="M15" i="24"/>
  <c r="H15" i="24"/>
  <c r="C15" i="24"/>
  <c r="Q6" i="24"/>
  <c r="M6" i="24"/>
  <c r="A6" i="24"/>
  <c r="N4" i="24"/>
  <c r="A4" i="24"/>
  <c r="N2" i="24"/>
  <c r="J38" i="23"/>
  <c r="H38" i="23"/>
  <c r="T29" i="23"/>
  <c r="T21" i="23"/>
  <c r="T28" i="23" s="1"/>
  <c r="T22" i="23"/>
  <c r="T23" i="23"/>
  <c r="T24" i="23"/>
  <c r="T25" i="23"/>
  <c r="T26" i="23"/>
  <c r="T27" i="23"/>
  <c r="Q28" i="23"/>
  <c r="O21" i="23"/>
  <c r="O28" i="23" s="1"/>
  <c r="O22" i="23"/>
  <c r="O23" i="23"/>
  <c r="O24" i="23"/>
  <c r="O25" i="23"/>
  <c r="O26" i="23"/>
  <c r="O27" i="23"/>
  <c r="L28" i="23"/>
  <c r="J21" i="23"/>
  <c r="J22" i="23"/>
  <c r="J23" i="23"/>
  <c r="J24" i="23"/>
  <c r="J25" i="23"/>
  <c r="J26" i="23"/>
  <c r="J27" i="23"/>
  <c r="J28" i="23"/>
  <c r="G28" i="23"/>
  <c r="E21" i="23"/>
  <c r="E28" i="23" s="1"/>
  <c r="E22" i="23"/>
  <c r="E23" i="23"/>
  <c r="E24" i="23"/>
  <c r="E25" i="23"/>
  <c r="E26" i="23"/>
  <c r="E27" i="23"/>
  <c r="B28" i="23"/>
  <c r="Q17" i="23"/>
  <c r="L17" i="23"/>
  <c r="G17" i="23"/>
  <c r="B17" i="23"/>
  <c r="R15" i="23"/>
  <c r="M15" i="23"/>
  <c r="H15" i="23"/>
  <c r="C15" i="23"/>
  <c r="Q6" i="23"/>
  <c r="M6" i="23"/>
  <c r="A6" i="23"/>
  <c r="N4" i="23"/>
  <c r="A4" i="23"/>
  <c r="N2" i="23"/>
  <c r="J38" i="22"/>
  <c r="H38" i="22"/>
  <c r="T29" i="22"/>
  <c r="T21" i="22"/>
  <c r="T22" i="22"/>
  <c r="T23" i="22"/>
  <c r="T28" i="22" s="1"/>
  <c r="T24" i="22"/>
  <c r="T25" i="22"/>
  <c r="T26" i="22"/>
  <c r="T27" i="22"/>
  <c r="Q28" i="22"/>
  <c r="O21" i="22"/>
  <c r="O28" i="22" s="1"/>
  <c r="O22" i="22"/>
  <c r="O23" i="22"/>
  <c r="O24" i="22"/>
  <c r="O25" i="22"/>
  <c r="O26" i="22"/>
  <c r="O27" i="22"/>
  <c r="L28" i="22"/>
  <c r="J21" i="22"/>
  <c r="J28" i="22" s="1"/>
  <c r="J22" i="22"/>
  <c r="J23" i="22"/>
  <c r="J24" i="22"/>
  <c r="J25" i="22"/>
  <c r="J26" i="22"/>
  <c r="J27" i="22"/>
  <c r="G28" i="22"/>
  <c r="E21" i="22"/>
  <c r="E28" i="22" s="1"/>
  <c r="E22" i="22"/>
  <c r="E23" i="22"/>
  <c r="E24" i="22"/>
  <c r="E25" i="22"/>
  <c r="E26" i="22"/>
  <c r="E27" i="22"/>
  <c r="B28" i="22"/>
  <c r="Q17" i="22"/>
  <c r="L17" i="22"/>
  <c r="G17" i="22"/>
  <c r="B17" i="22"/>
  <c r="R15" i="22"/>
  <c r="M15" i="22"/>
  <c r="H15" i="22"/>
  <c r="C15" i="22"/>
  <c r="Q6" i="22"/>
  <c r="M6" i="22"/>
  <c r="A6" i="22"/>
  <c r="N4" i="22"/>
  <c r="A4" i="22"/>
  <c r="N2" i="22"/>
  <c r="J38" i="21"/>
  <c r="H38" i="21"/>
  <c r="T29" i="21"/>
  <c r="T21" i="21"/>
  <c r="T22" i="21"/>
  <c r="T23" i="21"/>
  <c r="T24" i="21"/>
  <c r="T25" i="21"/>
  <c r="T26" i="21"/>
  <c r="T27" i="21"/>
  <c r="T28" i="21"/>
  <c r="Q28" i="21"/>
  <c r="O21" i="21"/>
  <c r="O28" i="21" s="1"/>
  <c r="O22" i="21"/>
  <c r="O23" i="21"/>
  <c r="O24" i="21"/>
  <c r="O25" i="21"/>
  <c r="O26" i="21"/>
  <c r="O27" i="21"/>
  <c r="L28" i="21"/>
  <c r="J21" i="21"/>
  <c r="J22" i="21"/>
  <c r="J23" i="21"/>
  <c r="J24" i="21"/>
  <c r="J25" i="21"/>
  <c r="J28" i="21" s="1"/>
  <c r="J26" i="21"/>
  <c r="J27" i="21"/>
  <c r="G28" i="21"/>
  <c r="E21" i="21"/>
  <c r="E22" i="21"/>
  <c r="E23" i="21"/>
  <c r="E28" i="21" s="1"/>
  <c r="E24" i="21"/>
  <c r="E25" i="21"/>
  <c r="E26" i="21"/>
  <c r="E27" i="21"/>
  <c r="B28" i="21"/>
  <c r="Q17" i="21"/>
  <c r="L17" i="21"/>
  <c r="G17" i="21"/>
  <c r="B17" i="21"/>
  <c r="R15" i="21"/>
  <c r="M15" i="21"/>
  <c r="H15" i="21"/>
  <c r="C15" i="21"/>
  <c r="Q6" i="21"/>
  <c r="M6" i="21"/>
  <c r="A6" i="21"/>
  <c r="N4" i="21"/>
  <c r="A4" i="21"/>
  <c r="N2" i="21"/>
  <c r="J38" i="20"/>
  <c r="H38" i="20"/>
  <c r="T29" i="20"/>
  <c r="T21" i="20"/>
  <c r="T28" i="20" s="1"/>
  <c r="T22" i="20"/>
  <c r="T23" i="20"/>
  <c r="T24" i="20"/>
  <c r="T25" i="20"/>
  <c r="T26" i="20"/>
  <c r="T27" i="20"/>
  <c r="Q28" i="20"/>
  <c r="O21" i="20"/>
  <c r="O28" i="20" s="1"/>
  <c r="O22" i="20"/>
  <c r="O23" i="20"/>
  <c r="O24" i="20"/>
  <c r="O25" i="20"/>
  <c r="O26" i="20"/>
  <c r="O27" i="20"/>
  <c r="L28" i="20"/>
  <c r="J21" i="20"/>
  <c r="J28" i="20" s="1"/>
  <c r="J22" i="20"/>
  <c r="J23" i="20"/>
  <c r="J24" i="20"/>
  <c r="J25" i="20"/>
  <c r="J26" i="20"/>
  <c r="J27" i="20"/>
  <c r="G28" i="20"/>
  <c r="E21" i="20"/>
  <c r="E22" i="20"/>
  <c r="E23" i="20"/>
  <c r="E24" i="20"/>
  <c r="E25" i="20"/>
  <c r="E26" i="20"/>
  <c r="E27" i="20"/>
  <c r="E28" i="20"/>
  <c r="B28" i="20"/>
  <c r="Q17" i="20"/>
  <c r="L17" i="20"/>
  <c r="G17" i="20"/>
  <c r="B17" i="20"/>
  <c r="R15" i="20"/>
  <c r="M15" i="20"/>
  <c r="H15" i="20"/>
  <c r="C15" i="20"/>
  <c r="Q6" i="20"/>
  <c r="M6" i="20"/>
  <c r="A6" i="20"/>
  <c r="N4" i="20"/>
  <c r="A4" i="20"/>
  <c r="N2" i="20"/>
  <c r="J38" i="19"/>
  <c r="H38" i="19"/>
  <c r="T29" i="19"/>
  <c r="T21" i="19"/>
  <c r="T22" i="19"/>
  <c r="T23" i="19"/>
  <c r="T24" i="19"/>
  <c r="T25" i="19"/>
  <c r="T28" i="19" s="1"/>
  <c r="T26" i="19"/>
  <c r="T27" i="19"/>
  <c r="Q28" i="19"/>
  <c r="O21" i="19"/>
  <c r="O22" i="19"/>
  <c r="O23" i="19"/>
  <c r="O28" i="19" s="1"/>
  <c r="O24" i="19"/>
  <c r="O25" i="19"/>
  <c r="O26" i="19"/>
  <c r="O27" i="19"/>
  <c r="L28" i="19"/>
  <c r="J21" i="19"/>
  <c r="J22" i="19"/>
  <c r="J28" i="19" s="1"/>
  <c r="J23" i="19"/>
  <c r="J24" i="19"/>
  <c r="J25" i="19"/>
  <c r="J26" i="19"/>
  <c r="J27" i="19"/>
  <c r="G28" i="19"/>
  <c r="E22" i="19"/>
  <c r="E23" i="19"/>
  <c r="E24" i="19"/>
  <c r="E25" i="19"/>
  <c r="E26" i="19"/>
  <c r="E27" i="19"/>
  <c r="B28" i="19"/>
  <c r="Q17" i="19"/>
  <c r="L17" i="19"/>
  <c r="G17" i="19"/>
  <c r="B17" i="19"/>
  <c r="R15" i="19"/>
  <c r="M15" i="19"/>
  <c r="H15" i="19"/>
  <c r="C15" i="19"/>
  <c r="Q6" i="19"/>
  <c r="M6" i="19"/>
  <c r="A6" i="19"/>
  <c r="N4" i="19"/>
  <c r="A4" i="19"/>
  <c r="N2" i="19"/>
  <c r="Q17" i="1"/>
  <c r="L17" i="1"/>
  <c r="G17" i="1"/>
  <c r="B17" i="1"/>
  <c r="C12" i="6"/>
  <c r="C11" i="6"/>
  <c r="C10" i="6"/>
  <c r="C9" i="6"/>
  <c r="C8" i="6"/>
  <c r="C7" i="6"/>
  <c r="C6" i="6"/>
  <c r="C5" i="6"/>
  <c r="C4" i="6"/>
  <c r="C3" i="6"/>
  <c r="C13" i="6"/>
  <c r="E21" i="1"/>
  <c r="O21" i="1"/>
  <c r="J21" i="1"/>
  <c r="T21" i="1"/>
  <c r="E22" i="1"/>
  <c r="E23" i="1"/>
  <c r="E24" i="1"/>
  <c r="E25" i="1"/>
  <c r="E26" i="1"/>
  <c r="E27" i="1"/>
  <c r="J22" i="1"/>
  <c r="J23" i="1"/>
  <c r="J24" i="1"/>
  <c r="J25" i="1"/>
  <c r="J26" i="1"/>
  <c r="J27" i="1"/>
  <c r="O22" i="1"/>
  <c r="O23" i="1"/>
  <c r="O24" i="1"/>
  <c r="O25" i="1"/>
  <c r="O26" i="1"/>
  <c r="O27" i="1"/>
  <c r="T22" i="1"/>
  <c r="T23" i="1"/>
  <c r="T24" i="1"/>
  <c r="T25" i="1"/>
  <c r="T26" i="1"/>
  <c r="T27" i="1"/>
  <c r="A4" i="1"/>
  <c r="J38" i="1"/>
  <c r="H38" i="1"/>
  <c r="Q28" i="1"/>
  <c r="L28" i="1"/>
  <c r="G28" i="1"/>
  <c r="B28" i="1"/>
  <c r="R15" i="1"/>
  <c r="M15" i="1"/>
  <c r="H15" i="1"/>
  <c r="C15" i="1"/>
  <c r="Q6" i="1"/>
  <c r="M6" i="1"/>
  <c r="N4" i="1"/>
  <c r="N2" i="1"/>
  <c r="A6" i="1"/>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C143" i="7"/>
  <c r="C142" i="7"/>
  <c r="C141" i="7"/>
  <c r="C140" i="7"/>
  <c r="C139" i="7"/>
  <c r="C138" i="7"/>
  <c r="C137" i="7"/>
  <c r="C136" i="7"/>
  <c r="C135" i="7"/>
  <c r="C134" i="7"/>
  <c r="C133" i="7"/>
  <c r="C132" i="7"/>
  <c r="C131" i="7"/>
  <c r="C130" i="7"/>
  <c r="C129" i="7"/>
  <c r="C128" i="7"/>
  <c r="C127" i="7"/>
  <c r="C126" i="7"/>
  <c r="C125" i="7"/>
  <c r="C124" i="7"/>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C3" i="7"/>
  <c r="C2" i="7"/>
  <c r="C1" i="7"/>
  <c r="L21" i="5"/>
  <c r="G21" i="5"/>
  <c r="T29" i="30" l="1"/>
  <c r="N17" i="30"/>
  <c r="S29" i="30" s="1"/>
  <c r="O28" i="1"/>
  <c r="E28" i="1"/>
  <c r="T29" i="1" s="1"/>
  <c r="T28" i="1"/>
  <c r="J28" i="1"/>
  <c r="S29" i="1" l="1"/>
  <c r="C3" i="5" s="1"/>
  <c r="C16" i="5" l="1"/>
  <c r="D3" i="5"/>
  <c r="D21" i="5" s="1"/>
</calcChain>
</file>

<file path=xl/sharedStrings.xml><?xml version="1.0" encoding="utf-8"?>
<sst xmlns="http://schemas.openxmlformats.org/spreadsheetml/2006/main" count="2113" uniqueCount="433">
  <si>
    <r>
      <rPr>
        <b/>
        <sz val="12"/>
        <rFont val="Arial"/>
        <family val="2"/>
      </rPr>
      <t>INCIDENT TIME REPORT</t>
    </r>
  </si>
  <si>
    <r>
      <rPr>
        <sz val="7"/>
        <rFont val="Arial"/>
        <family val="2"/>
      </rPr>
      <t>4. Hiring Unit Name (e.g., Ranger District)</t>
    </r>
  </si>
  <si>
    <r>
      <rPr>
        <sz val="7"/>
        <rFont val="Arial"/>
        <family val="2"/>
      </rPr>
      <t>6. Hiring Unit Phone Number</t>
    </r>
  </si>
  <si>
    <r>
      <rPr>
        <sz val="7"/>
        <rFont val="Arial"/>
        <family val="2"/>
      </rPr>
      <t>7. Hiring Unit Fax Number</t>
    </r>
  </si>
  <si>
    <r>
      <rPr>
        <sz val="7"/>
        <rFont val="Arial"/>
        <family val="2"/>
      </rPr>
      <t>Column A</t>
    </r>
  </si>
  <si>
    <r>
      <rPr>
        <sz val="7"/>
        <rFont val="Arial"/>
        <family val="2"/>
      </rPr>
      <t>Column B</t>
    </r>
  </si>
  <si>
    <r>
      <rPr>
        <sz val="7"/>
        <rFont val="Arial"/>
        <family val="2"/>
      </rPr>
      <t>Column C</t>
    </r>
  </si>
  <si>
    <r>
      <rPr>
        <sz val="7"/>
        <rFont val="Arial"/>
        <family val="2"/>
      </rPr>
      <t>Column D</t>
    </r>
  </si>
  <si>
    <r>
      <rPr>
        <sz val="7"/>
        <rFont val="Arial"/>
        <family val="2"/>
      </rPr>
      <t>8. Incident Name</t>
    </r>
  </si>
  <si>
    <r>
      <rPr>
        <sz val="7"/>
        <rFont val="Arial"/>
        <family val="2"/>
      </rPr>
      <t>9. Incident Order Number (e.g., ID-BOF-000123)</t>
    </r>
  </si>
  <si>
    <r>
      <rPr>
        <sz val="6"/>
        <rFont val="Arial"/>
        <family val="2"/>
      </rPr>
      <t>13. AD Class (e.g., B)</t>
    </r>
  </si>
  <si>
    <r>
      <rPr>
        <sz val="7"/>
        <rFont val="Arial"/>
        <family val="2"/>
      </rPr>
      <t>Mo</t>
    </r>
  </si>
  <si>
    <r>
      <rPr>
        <sz val="7"/>
        <rFont val="Arial"/>
        <family val="2"/>
      </rPr>
      <t>Day</t>
    </r>
  </si>
  <si>
    <r>
      <rPr>
        <sz val="7"/>
        <rFont val="Arial"/>
        <family val="2"/>
      </rPr>
      <t>Start</t>
    </r>
  </si>
  <si>
    <r>
      <rPr>
        <sz val="7"/>
        <rFont val="Arial"/>
        <family val="2"/>
      </rPr>
      <t>Stop</t>
    </r>
  </si>
  <si>
    <r>
      <rPr>
        <sz val="7"/>
        <rFont val="Arial"/>
        <family val="2"/>
      </rPr>
      <t>Hours</t>
    </r>
  </si>
  <si>
    <r>
      <rPr>
        <b/>
        <sz val="8"/>
        <rFont val="Arial"/>
        <family val="2"/>
      </rPr>
      <t>18.Commissary and Travel</t>
    </r>
  </si>
  <si>
    <r>
      <rPr>
        <sz val="7"/>
        <rFont val="Arial"/>
        <family val="2"/>
      </rPr>
      <t>18a. Month</t>
    </r>
  </si>
  <si>
    <r>
      <rPr>
        <sz val="7"/>
        <rFont val="Arial"/>
        <family val="2"/>
      </rPr>
      <t>18b. Day</t>
    </r>
  </si>
  <si>
    <r>
      <rPr>
        <sz val="7"/>
        <rFont val="Arial"/>
        <family val="2"/>
      </rPr>
      <t>18c. Category (e.g., commissary, meals, lodging, mileage, medical, etc.)</t>
    </r>
  </si>
  <si>
    <r>
      <rPr>
        <sz val="7"/>
        <rFont val="Arial"/>
        <family val="2"/>
      </rPr>
      <t>18d. Reimbursement</t>
    </r>
  </si>
  <si>
    <r>
      <rPr>
        <sz val="7"/>
        <rFont val="Arial"/>
        <family val="2"/>
      </rPr>
      <t>18e. Deduction</t>
    </r>
  </si>
  <si>
    <r>
      <rPr>
        <sz val="7"/>
        <rFont val="Arial"/>
        <family val="2"/>
      </rPr>
      <t>18f. Firecode</t>
    </r>
  </si>
  <si>
    <r>
      <rPr>
        <b/>
        <sz val="7"/>
        <rFont val="Arial"/>
        <family val="2"/>
      </rPr>
      <t>Total</t>
    </r>
  </si>
  <si>
    <r>
      <rPr>
        <b/>
        <sz val="7"/>
        <rFont val="Arial"/>
        <family val="2"/>
      </rPr>
      <t>20. Employee Signature</t>
    </r>
  </si>
  <si>
    <r>
      <rPr>
        <b/>
        <sz val="8"/>
        <rFont val="Arial"/>
        <family val="2"/>
      </rPr>
      <t>19. Remarks</t>
    </r>
  </si>
  <si>
    <r>
      <rPr>
        <b/>
        <sz val="7"/>
        <rFont val="Arial"/>
        <family val="2"/>
      </rPr>
      <t>21. Time Officer Signature</t>
    </r>
  </si>
  <si>
    <r>
      <rPr>
        <b/>
        <sz val="10"/>
        <rFont val="Arial"/>
        <family val="2"/>
      </rPr>
      <t>Department of the Interior</t>
    </r>
  </si>
  <si>
    <r>
      <rPr>
        <b/>
        <sz val="10"/>
        <rFont val="Arial"/>
        <family val="2"/>
      </rPr>
      <t xml:space="preserve">Department of Agriculture </t>
    </r>
    <r>
      <rPr>
        <i/>
        <sz val="10"/>
        <rFont val="Arial"/>
        <family val="2"/>
      </rPr>
      <t>(U.S. Forest Service)</t>
    </r>
  </si>
  <si>
    <r>
      <rPr>
        <sz val="10"/>
        <rFont val="Arial"/>
        <family val="2"/>
      </rPr>
      <t>NSN 7540-01-124-7633</t>
    </r>
  </si>
  <si>
    <t>1. Hired At (e.g., ID-BOF)</t>
  </si>
  <si>
    <t>2. Employee Common Identifier</t>
  </si>
  <si>
    <t>Employee Information</t>
  </si>
  <si>
    <t>STATE</t>
  </si>
  <si>
    <r>
      <t xml:space="preserve">ECI </t>
    </r>
    <r>
      <rPr>
        <sz val="8"/>
        <rFont val="Tahoma"/>
        <family val="2"/>
      </rPr>
      <t>(Employee Common Identification)</t>
    </r>
    <r>
      <rPr>
        <sz val="10"/>
        <color rgb="FF000000"/>
        <rFont val="Times New Roman"/>
        <family val="1"/>
      </rPr>
      <t xml:space="preserve"> #:</t>
    </r>
  </si>
  <si>
    <t>CITY</t>
    <phoneticPr fontId="8" type="noConversion"/>
  </si>
  <si>
    <t>TEL (w area code)</t>
    <phoneticPr fontId="8" type="noConversion"/>
  </si>
  <si>
    <t>MT-HNF</t>
  </si>
  <si>
    <t>8. Incident Name</t>
  </si>
  <si>
    <t>3. Type of Employment (X One)</t>
  </si>
  <si>
    <t>5. Name (First, Middle, Last)</t>
  </si>
  <si>
    <r>
      <rPr>
        <sz val="7"/>
        <rFont val="Arial"/>
        <family val="2"/>
      </rPr>
      <t>Same</t>
    </r>
    <r>
      <rPr>
        <sz val="7"/>
        <rFont val="Tahoma"/>
        <family val="2"/>
      </rPr>
      <t xml:space="preserve"> as Column                        </t>
    </r>
  </si>
  <si>
    <r>
      <rPr>
        <sz val="7"/>
        <rFont val="Arial"/>
        <family val="2"/>
      </rPr>
      <t>Same</t>
    </r>
    <r>
      <rPr>
        <sz val="7"/>
        <rFont val="Tahoma"/>
        <family val="2"/>
      </rPr>
      <t xml:space="preserve"> as Column</t>
    </r>
  </si>
  <si>
    <t>13. AD Class (e.g., B)</t>
  </si>
  <si>
    <t>OPTIONAL FORM 288 (REV. 2/2016)</t>
  </si>
  <si>
    <t>NOTE: The above items are correct and proper for payment from available appropriations.</t>
  </si>
  <si>
    <t>For Payment Center use only</t>
  </si>
  <si>
    <t>First Name</t>
  </si>
  <si>
    <t>Middle Name</t>
  </si>
  <si>
    <t>Last Name</t>
  </si>
  <si>
    <t>Hired at:</t>
  </si>
  <si>
    <t>(e.g., MT-HNF)</t>
  </si>
  <si>
    <t>(e.g., Helena SO, Helena RD)</t>
  </si>
  <si>
    <t>Hiring Unit Name:</t>
  </si>
  <si>
    <t>YEAR:</t>
  </si>
  <si>
    <t>Hiring Unit Phone Number:</t>
  </si>
  <si>
    <t>Hiring Unit Fax Number:</t>
  </si>
  <si>
    <t>(e.g., 406-449-5475)</t>
  </si>
  <si>
    <t>(e.g., 406-457-0764)</t>
  </si>
  <si>
    <t>CONTACT</t>
  </si>
  <si>
    <t>Optional: Emergency Contact Information</t>
  </si>
  <si>
    <t>Type of Employee (check one):</t>
  </si>
  <si>
    <t>keldermt@gmail.com</t>
  </si>
  <si>
    <t>Helena Fire Desk: (406) 449-5475</t>
  </si>
  <si>
    <t>www.kellyelder.net</t>
  </si>
  <si>
    <t>Personal Cell: (406) 461-1995</t>
  </si>
  <si>
    <t>Totals Tab. The totals tab is where you can keep track of your summer earnings. Based upon withholdings you have the government make, you will be able to determine an approx. percentage of your gross that will be deposited as the net amount into your account. This spreadsheet is pre-set at 70 on the totals sheet, but adjust as needed. When you are paid, you may enter the exact amounts, dates, and any descriptions you like on that sheet. This tab is for your personal information only.</t>
  </si>
  <si>
    <t>ALL TIMES are written without any colons using the 24hr system. 6:00 a.m. is 0600, while 9:30 p.m. is entered as 2130.</t>
  </si>
  <si>
    <t>OF-288 Gross Pay and Estimated Nets</t>
  </si>
  <si>
    <t>Actual Deposits for OF-288s</t>
  </si>
  <si>
    <t>Travel Reimbursement Deposits</t>
  </si>
  <si>
    <t>Sheet</t>
  </si>
  <si>
    <t>Total Gross</t>
  </si>
  <si>
    <t>Sheet #</t>
  </si>
  <si>
    <t>Actual</t>
    <phoneticPr fontId="2" type="noConversion"/>
  </si>
  <si>
    <t>Date Dep.</t>
    <phoneticPr fontId="2" type="noConversion"/>
  </si>
  <si>
    <t>Descirption or Assignment Location</t>
  </si>
  <si>
    <t>Deposit Date</t>
  </si>
  <si>
    <t>Amount</t>
  </si>
  <si>
    <t>Notes</t>
  </si>
  <si>
    <t>Total Gross:</t>
  </si>
  <si>
    <t>Estimated Net Pay:</t>
  </si>
  <si>
    <t>Actual Net Received:</t>
  </si>
  <si>
    <t>Total Travel:</t>
  </si>
  <si>
    <t>The estimated net column is a percentage of the gross that you have set. You have the ability to change that Est. Net Percent number to anything you like. It is currently set at 70%. Once you receive your first deposit, you can adjust that percentage so that your actual deposits will be close to your est. net column. When your deposit comes in, you can enter the amount and date deposited in the cream colored middle chart. The final chart on the right is to enter your travel reimbursements and amounts if you'd like to keep them in one Excel workbook. Unfortunately, printing this page doesn't turn out very well!</t>
  </si>
  <si>
    <t>AD-A</t>
  </si>
  <si>
    <t>Interagency Incident Business</t>
  </si>
  <si>
    <t>AD-B</t>
  </si>
  <si>
    <t>Management Handbook</t>
  </si>
  <si>
    <t>AD-C</t>
  </si>
  <si>
    <t>AD-D</t>
  </si>
  <si>
    <t>Ch. 10</t>
  </si>
  <si>
    <t>AD-E</t>
  </si>
  <si>
    <t>Personnel</t>
  </si>
  <si>
    <t>AD-F</t>
  </si>
  <si>
    <t>AD-G</t>
  </si>
  <si>
    <t>AD rate Effective Date:</t>
  </si>
  <si>
    <t>Interim Directive Expires:</t>
  </si>
  <si>
    <t>AD-H</t>
  </si>
  <si>
    <t>AD-I</t>
  </si>
  <si>
    <t>AD-J</t>
  </si>
  <si>
    <t>AD-K</t>
  </si>
  <si>
    <t>AD-L</t>
  </si>
  <si>
    <t>AD-M</t>
  </si>
  <si>
    <t>ABRO</t>
  </si>
  <si>
    <t>C</t>
  </si>
  <si>
    <t>Operations</t>
  </si>
  <si>
    <t>ACAC</t>
  </si>
  <si>
    <t>L</t>
  </si>
  <si>
    <t>Up to date as of:</t>
  </si>
  <si>
    <t>ACDP</t>
  </si>
  <si>
    <t>H</t>
  </si>
  <si>
    <t>Coordination &amp; Support</t>
  </si>
  <si>
    <t>ACDR</t>
  </si>
  <si>
    <t>M</t>
  </si>
  <si>
    <t>Command</t>
  </si>
  <si>
    <t>ACLC</t>
  </si>
  <si>
    <t>Logistics</t>
  </si>
  <si>
    <t>ACPC</t>
  </si>
  <si>
    <t>Planning</t>
  </si>
  <si>
    <t>AEMF</t>
  </si>
  <si>
    <t>I</t>
  </si>
  <si>
    <t>Added 2014</t>
  </si>
  <si>
    <t>AEMT</t>
  </si>
  <si>
    <t>2. Those with BUYL or THSP positions must use a 5 letter numonic, the fifth letter being the pay grade they are earning on this assignment.</t>
  </si>
  <si>
    <t>AOBD</t>
  </si>
  <si>
    <t>K</t>
  </si>
  <si>
    <t>AOBS</t>
  </si>
  <si>
    <t>F</t>
  </si>
  <si>
    <t>ARCH</t>
  </si>
  <si>
    <t>3. If any pay levels change for a numonic, Column B can be changed - C automatically updates.</t>
  </si>
  <si>
    <t>AREP</t>
  </si>
  <si>
    <t>ASGS</t>
  </si>
  <si>
    <t>J</t>
  </si>
  <si>
    <t>ATBM</t>
  </si>
  <si>
    <t>4. If changes are made, update the month and year in the top row of this sheet. Please Email any corrections/updates I need to make to keep this data accurate!</t>
  </si>
  <si>
    <t>ATGS</t>
  </si>
  <si>
    <t>BCMG</t>
  </si>
  <si>
    <t>E</t>
  </si>
  <si>
    <t>BELB</t>
  </si>
  <si>
    <t>BIOL</t>
  </si>
  <si>
    <t>All Hazard</t>
  </si>
  <si>
    <t>BSRT</t>
  </si>
  <si>
    <t>B</t>
  </si>
  <si>
    <t>BUYLK</t>
  </si>
  <si>
    <t>Coordination &amp; Support - geographic</t>
  </si>
  <si>
    <t>BUYLL</t>
  </si>
  <si>
    <t>Coordination &amp; Support - national</t>
  </si>
  <si>
    <t>CACB</t>
  </si>
  <si>
    <t>D</t>
  </si>
  <si>
    <t>CAMP</t>
  </si>
  <si>
    <t>A</t>
  </si>
  <si>
    <t>CANH</t>
  </si>
  <si>
    <t>CANL</t>
  </si>
  <si>
    <t>G</t>
  </si>
  <si>
    <t>CASC</t>
  </si>
  <si>
    <t>CDER</t>
  </si>
  <si>
    <t>CDSP</t>
  </si>
  <si>
    <t>CLMS</t>
  </si>
  <si>
    <t>Finance</t>
  </si>
  <si>
    <t>CMSY</t>
  </si>
  <si>
    <t>COCO</t>
  </si>
  <si>
    <t>COML</t>
  </si>
  <si>
    <t>COMP</t>
  </si>
  <si>
    <t>COMT</t>
  </si>
  <si>
    <t>CONO</t>
  </si>
  <si>
    <t>CONS</t>
  </si>
  <si>
    <t>COOK</t>
  </si>
  <si>
    <t>CORD</t>
  </si>
  <si>
    <t>COST</t>
  </si>
  <si>
    <t>COTR</t>
  </si>
  <si>
    <t>CREP</t>
  </si>
  <si>
    <t>CRNW</t>
  </si>
  <si>
    <t>CRWB</t>
  </si>
  <si>
    <t>CTSP</t>
  </si>
  <si>
    <t>DECK</t>
  </si>
  <si>
    <t>DFF1</t>
  </si>
  <si>
    <t>DIVS</t>
  </si>
  <si>
    <t>DMOB</t>
  </si>
  <si>
    <t>DOCL</t>
  </si>
  <si>
    <t>DPRO</t>
  </si>
  <si>
    <t>DRCL</t>
  </si>
  <si>
    <t>DRIV</t>
  </si>
  <si>
    <t>DZOP</t>
  </si>
  <si>
    <t>EDRC</t>
  </si>
  <si>
    <t>EDSD</t>
  </si>
  <si>
    <t>EDSP</t>
  </si>
  <si>
    <t>EMPF</t>
  </si>
  <si>
    <t>EMT1</t>
  </si>
  <si>
    <t>EMTB</t>
  </si>
  <si>
    <t>EMTF</t>
  </si>
  <si>
    <t>EMTP</t>
  </si>
  <si>
    <t>ENGB</t>
  </si>
  <si>
    <t>ENOP</t>
  </si>
  <si>
    <t>EPID</t>
  </si>
  <si>
    <t>EQPI</t>
  </si>
  <si>
    <t>EQPM</t>
  </si>
  <si>
    <t>EQTR</t>
  </si>
  <si>
    <t>ESFA</t>
  </si>
  <si>
    <t>ESFL</t>
  </si>
  <si>
    <t>ESFS</t>
  </si>
  <si>
    <t>ESFW</t>
  </si>
  <si>
    <t>FACL</t>
  </si>
  <si>
    <t>FBAN</t>
  </si>
  <si>
    <t>FDUL</t>
  </si>
  <si>
    <t>FEMO</t>
  </si>
  <si>
    <t>FFT1</t>
  </si>
  <si>
    <t>FFT2</t>
  </si>
  <si>
    <t>FIRB</t>
  </si>
  <si>
    <t>FOBS</t>
  </si>
  <si>
    <t>FSC1</t>
  </si>
  <si>
    <t>FSC2</t>
  </si>
  <si>
    <t>FUEL</t>
  </si>
  <si>
    <t>FWPT</t>
  </si>
  <si>
    <t>GISS</t>
  </si>
  <si>
    <t>GMEC</t>
  </si>
  <si>
    <t>GSUL</t>
  </si>
  <si>
    <t>HAZ1</t>
  </si>
  <si>
    <t>HAZ2</t>
  </si>
  <si>
    <t>HAZL</t>
  </si>
  <si>
    <t>HEB1</t>
  </si>
  <si>
    <t>HEB2</t>
  </si>
  <si>
    <t>HECM</t>
  </si>
  <si>
    <t>HEQB</t>
  </si>
  <si>
    <t>HEQT</t>
  </si>
  <si>
    <t>HLCO</t>
  </si>
  <si>
    <t>HMGB</t>
  </si>
  <si>
    <t>HRSP</t>
  </si>
  <si>
    <t>IADP</t>
  </si>
  <si>
    <t>IARR</t>
  </si>
  <si>
    <t>IBA1</t>
  </si>
  <si>
    <t>IBA2</t>
  </si>
  <si>
    <t>ICT1</t>
  </si>
  <si>
    <t>ICT2</t>
  </si>
  <si>
    <t>ICT3</t>
  </si>
  <si>
    <t>ICT4</t>
  </si>
  <si>
    <t>ICT5</t>
  </si>
  <si>
    <t>IMSA</t>
  </si>
  <si>
    <t>IMSM</t>
  </si>
  <si>
    <t>IMST</t>
  </si>
  <si>
    <t>INCM</t>
  </si>
  <si>
    <t>INJR</t>
  </si>
  <si>
    <t>INTL</t>
  </si>
  <si>
    <t>INTS</t>
  </si>
  <si>
    <t>IRIN</t>
  </si>
  <si>
    <t>LOFR</t>
  </si>
  <si>
    <t>LSC1</t>
  </si>
  <si>
    <t>LSC2</t>
  </si>
  <si>
    <t>LTAN</t>
  </si>
  <si>
    <t>MABM</t>
  </si>
  <si>
    <t>MABS</t>
  </si>
  <si>
    <t>MAFF</t>
  </si>
  <si>
    <t>MALO</t>
  </si>
  <si>
    <t>MCCO</t>
  </si>
  <si>
    <t>MEDL</t>
  </si>
  <si>
    <t>MSTC</t>
  </si>
  <si>
    <t>MXMS</t>
  </si>
  <si>
    <t>OPBD</t>
  </si>
  <si>
    <t>ORDM</t>
  </si>
  <si>
    <t>OSC1</t>
  </si>
  <si>
    <t>OSC2</t>
  </si>
  <si>
    <t>PA25</t>
  </si>
  <si>
    <t>PACK</t>
  </si>
  <si>
    <t>PETL</t>
  </si>
  <si>
    <t>PETM</t>
  </si>
  <si>
    <t>PIO1</t>
  </si>
  <si>
    <t>PIO2</t>
  </si>
  <si>
    <t>PIOF</t>
  </si>
  <si>
    <t>PROC</t>
  </si>
  <si>
    <t>PSC1</t>
  </si>
  <si>
    <t>PSC2</t>
  </si>
  <si>
    <t>PTRC</t>
  </si>
  <si>
    <t>RADO</t>
  </si>
  <si>
    <t>RAMP</t>
  </si>
  <si>
    <t>RCDM</t>
  </si>
  <si>
    <t>READ</t>
  </si>
  <si>
    <t>RESL</t>
  </si>
  <si>
    <t>SCKN</t>
  </si>
  <si>
    <t>SCOP</t>
  </si>
  <si>
    <t>SECG</t>
  </si>
  <si>
    <t>SECM</t>
  </si>
  <si>
    <t>SEMG</t>
  </si>
  <si>
    <t>SFOL</t>
  </si>
  <si>
    <t>SITL</t>
  </si>
  <si>
    <t>SOF1</t>
  </si>
  <si>
    <t>SOF2</t>
  </si>
  <si>
    <t>SOFR</t>
  </si>
  <si>
    <t>SOPL</t>
  </si>
  <si>
    <t>SPUL</t>
  </si>
  <si>
    <t>SRT1</t>
  </si>
  <si>
    <t>SRT2</t>
  </si>
  <si>
    <t>SRTL</t>
  </si>
  <si>
    <t>SSF1</t>
  </si>
  <si>
    <t>STAM</t>
  </si>
  <si>
    <t>STCR</t>
  </si>
  <si>
    <t>STEN</t>
  </si>
  <si>
    <t>STEQ</t>
  </si>
  <si>
    <t>STLM</t>
  </si>
  <si>
    <t>STPS</t>
  </si>
  <si>
    <t>SUBD</t>
  </si>
  <si>
    <t>SVBD</t>
  </si>
  <si>
    <t>SWF1</t>
  </si>
  <si>
    <t>SWF2</t>
  </si>
  <si>
    <t>SWFL</t>
  </si>
  <si>
    <t>TCA1</t>
  </si>
  <si>
    <t>TESP</t>
  </si>
  <si>
    <t>TFLD</t>
  </si>
  <si>
    <t>THSPB</t>
  </si>
  <si>
    <t>Technical Specialist - choose correct pay rate for your job.</t>
  </si>
  <si>
    <t>THSPC</t>
  </si>
  <si>
    <t>THSPD</t>
  </si>
  <si>
    <t>THSPE</t>
  </si>
  <si>
    <t>THSPF</t>
  </si>
  <si>
    <t>THSPG</t>
  </si>
  <si>
    <t>THSPH</t>
  </si>
  <si>
    <t>THSPI</t>
  </si>
  <si>
    <t>THSPJ</t>
  </si>
  <si>
    <t>THSPK</t>
  </si>
  <si>
    <t>THSPL</t>
  </si>
  <si>
    <t>THSPM</t>
  </si>
  <si>
    <t>TIME</t>
  </si>
  <si>
    <t>TMRL</t>
  </si>
  <si>
    <t>TMRT</t>
  </si>
  <si>
    <t>TNSP</t>
  </si>
  <si>
    <t>TOLC</t>
  </si>
  <si>
    <t>TPOP</t>
  </si>
  <si>
    <t>TRT1</t>
  </si>
  <si>
    <t>TRT2</t>
  </si>
  <si>
    <t>TRTL</t>
  </si>
  <si>
    <t>WHHR</t>
  </si>
  <si>
    <t>WHLR</t>
  </si>
  <si>
    <t>WHSP</t>
  </si>
  <si>
    <t>WOBS</t>
  </si>
  <si>
    <t>406-449-5475</t>
  </si>
  <si>
    <t>406-457-0764</t>
  </si>
  <si>
    <t>DO NOT Modify This Box!</t>
  </si>
  <si>
    <t>Column A</t>
  </si>
  <si>
    <t>Column B</t>
  </si>
  <si>
    <t>Column C</t>
  </si>
  <si>
    <t>Column D</t>
  </si>
  <si>
    <t>DO NOT MODIFY THIS BOX</t>
  </si>
  <si>
    <t>Go to tab (1). This will be the first OF-288 you complete this fire season. Peach colored boxes are the ones you may enter information in. White boxes either auto-complete or are otherwise locked so the integrity of the form is not compromised. There are a total of 12 tabs in this workbook.</t>
  </si>
  <si>
    <t>This page of the spreadsheet is used to keep track of your overall summer finances. Use as much or as little as you like. The multi-colored table at the top left corresponds to each of the colored-tab OF-288s of this workbook. The total gross listed in column C comes from Box 17 of the respective OF-288.</t>
  </si>
  <si>
    <t>16. Total Hours</t>
  </si>
  <si>
    <t>17. TOTAL Gross $ / Hours:</t>
  </si>
  <si>
    <t>Complete all of the peach colored boxes on that sheet. You will only need to enter this information ONCE for all of your time reports for this fire season. Whatever info is in this tab reappears throughout all of your OF-288s in this Excel Workbook.</t>
  </si>
  <si>
    <t>12. Position Code     (e.g., FFT2)</t>
  </si>
  <si>
    <t>12. Position Code         (e.g., FFT2)</t>
  </si>
  <si>
    <t>Trainee Checkbox. If you work as a trainee for all or a portion of an assignment, be sure to click the checkbox entitled "Trainee" just above Box 11 (Resource Order Number) - this will add the correct label to your Position Code in Box 12, such as FFT2-T instead of just FFT2.</t>
  </si>
  <si>
    <t>Year:</t>
  </si>
  <si>
    <t>Trainee Assignment Calculations:</t>
  </si>
  <si>
    <t>0800</t>
  </si>
  <si>
    <t>11. Resource Request Number (e.g., O-33)</t>
  </si>
  <si>
    <t>10. Fire Code  (e.g., B2C5)</t>
  </si>
  <si>
    <t>12. Position Code       (e.g., FFT2)</t>
  </si>
  <si>
    <t>10. Fire Code (e.g., B2C5)</t>
  </si>
  <si>
    <t>11. Resource Request Number  (e.g., O-33)</t>
  </si>
  <si>
    <t>14. AD Rate $</t>
  </si>
  <si>
    <t>Manually, after printing, mark the "hours" column by indicating "H" for hazard pay, "E" plus % for environmental differential, "T" for travel.</t>
  </si>
  <si>
    <t>TRAINING RATE</t>
  </si>
  <si>
    <t>Regular Rate</t>
  </si>
  <si>
    <t>Training rate is one level 'below' the grade of a qualified position.</t>
  </si>
  <si>
    <t>15. Unit Accounting Code w/ (Override)  (e.g., P1EKT0 (0112))</t>
  </si>
  <si>
    <t>B2C5</t>
  </si>
  <si>
    <t>0600</t>
  </si>
  <si>
    <t>*** NOTE: You Must Complete Box 12 for EVERY COLUMN! ***</t>
  </si>
  <si>
    <t>Helena National Forest</t>
  </si>
  <si>
    <t>1200</t>
  </si>
  <si>
    <t>Estimated Net*</t>
  </si>
  <si>
    <t>*Est.</t>
  </si>
  <si>
    <t>Net Percentage:</t>
  </si>
  <si>
    <t>(Total of Actual Column Above)</t>
  </si>
  <si>
    <t>Update this Rate Chart as needed from the Incident Business Management Handbook. Make sure to update the date of box above as well when changes are made!  Only the 'Regular Rate' column needs adjusted. The light blue training column will change as needed when the regular column is updated.</t>
  </si>
  <si>
    <t>IMPORTANT Note - Box 12. The OF-288 computes Total number of hours from all columns. Many AD employees are limited by amounts they can earn each summer due to retirment restrictions. Therefore, this sheet also calculates the total gross on each OF-288 in box 17. In order for this to work, however, Box 12 must be completed in each column! The rest of the header info for that column may be left empty if it is the same as an earlier column (checkbox at top of column), but because employees will sometimes have different position codes through the course of an assignment, that code must be entered in each column (Box 12) to ensure the Gross pay amount in Box 17 and on employee's 'Totals' tab are correct.  If Box 12 is left blank, the hours in that column are not including in the total amounts!</t>
  </si>
  <si>
    <t>1)</t>
  </si>
  <si>
    <t>2)</t>
  </si>
  <si>
    <t>3)</t>
  </si>
  <si>
    <t>4)</t>
  </si>
  <si>
    <t>5)</t>
  </si>
  <si>
    <t>6)</t>
  </si>
  <si>
    <t>7)</t>
  </si>
  <si>
    <t>8)</t>
  </si>
  <si>
    <t>9)</t>
  </si>
  <si>
    <t>IMPORTANT NOTES:</t>
  </si>
  <si>
    <t>5. Please also advise the author of this spreadsheet with any changes that need to be made to this sheet, as he will update the master copy for distribution as well! Contact info is provided on the Instructions tab of this workbook.</t>
  </si>
  <si>
    <t xml:space="preserve"> share with your home unit.)</t>
  </si>
  <si>
    <t xml:space="preserve"> may complete this and </t>
  </si>
  <si>
    <t xml:space="preserve"> prints on the  OF-288; you</t>
  </si>
  <si>
    <t>(This information no longer</t>
  </si>
  <si>
    <t>New to this OF-288 Auto-Fill Spreadsheet?</t>
  </si>
  <si>
    <t>Click on the Black 'Instructions' tab at the bottom of this workbook. If tab is not showing, scroll right using the arrow keys in the bottom left corner until it appears.</t>
  </si>
  <si>
    <t>10)</t>
  </si>
  <si>
    <t>1. This sheet is NOT protected - be careful when adjusting it! Column A MUST be in alphabetical order!</t>
  </si>
  <si>
    <t>Start with the "Employee Info" tab of this Excel Workbook; the tabs show at the bottom of this Excel Workbook (Black tab on the far left). A fictitious completed OF-288 is on the "sample" tab.</t>
  </si>
  <si>
    <t>Lone Tree</t>
  </si>
  <si>
    <t>MT-HDC-000911</t>
  </si>
  <si>
    <t>P1SMK8 (0112)</t>
  </si>
  <si>
    <t>1230</t>
  </si>
  <si>
    <t>1830</t>
  </si>
  <si>
    <t>1300</t>
  </si>
  <si>
    <t>1330</t>
  </si>
  <si>
    <t>1900</t>
  </si>
  <si>
    <t>1630</t>
  </si>
  <si>
    <t>1130</t>
  </si>
  <si>
    <t>1730</t>
  </si>
  <si>
    <t>1700</t>
  </si>
  <si>
    <t>1800</t>
  </si>
  <si>
    <t>2000</t>
  </si>
  <si>
    <t>Oso Medico</t>
  </si>
  <si>
    <t>MT-HDC-000937</t>
  </si>
  <si>
    <t>C7K4</t>
  </si>
  <si>
    <t>P1MDJ9 (0112)</t>
  </si>
  <si>
    <t>0730</t>
  </si>
  <si>
    <t>1400</t>
  </si>
  <si>
    <t>*** NOTE: Remember to manually add 'T' after printing hard-copy to represent any times of travel status and draw a diagonal line through any unused areas of the date and hours log.***</t>
  </si>
  <si>
    <t>This sample is provided for reference only.  It is not an official OF-288.</t>
  </si>
  <si>
    <t>Smokey The Bear</t>
  </si>
  <si>
    <t>0123</t>
  </si>
  <si>
    <t>THSP Note. If working as a 'technical specialist,' enter the numonic PLUS the AD pay level you will receive for that work. For example, THSPE should be entered in Box 12 if you are working as a THSP and are being compensated as an AD-E for such work.</t>
  </si>
  <si>
    <t>11)</t>
  </si>
  <si>
    <t>AD sponsored by MT-HNF (R1) -  keldermt@gmail.com</t>
  </si>
  <si>
    <t>Created by Kelly W. Elder, former seasonal firefighter with the Helena National Forest from 1987 through 2008. Now a casual hire IADP/ACDP for the HNF and the Helena Interagency Dispatch Center. Available for free distribution.</t>
  </si>
  <si>
    <t>GS</t>
  </si>
  <si>
    <t>GS-Level EMPLOYEE (No Pay Calculated)</t>
  </si>
  <si>
    <t>Box 12. AD EMPLOYEES: all you have to do on your OF-288 is enter the 4-letter position code (ie., IADP), and the rest of that line on the form populates automatically.  USFS/Regular GOVT EMPLOYEES: simply enter GS instead of your position code on the assignment. This will prevent all the AD salary computations from printing on your OF-288.</t>
  </si>
  <si>
    <t>Need to update Position Pay Levels and/or AD Rates. Go to the appropriate tab, update info as needed, change the month and year of the 'updated' box, and save.</t>
  </si>
  <si>
    <t>OF-288s will all show '0' in the header information until the Employee Info tab is completed; remember to start with the 'Employee Info' tab.</t>
  </si>
  <si>
    <t>GENERAL INSTRUCTIONS / Spreadsheet Information</t>
  </si>
  <si>
    <t>v.3.20 excel fillable. Design by Kelly W. Elder, 2016</t>
  </si>
  <si>
    <t>OF-288 AutoTimeSheet version 3.20 -- 07/10/2016</t>
  </si>
  <si>
    <t>FAL3</t>
  </si>
  <si>
    <t>FAL2</t>
  </si>
  <si>
    <t>FAL1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</si>
</sst>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409]d\-mmm;@"/>
  </numFmts>
  <fonts count="67" x14ac:knownFonts="1">
    <font>
      <sz val="10"/>
      <color rgb="FF000000"/>
      <name val="Times New Roman"/>
      <charset val="204"/>
    </font>
    <font>
      <b/>
      <sz val="12"/>
      <name val="Arial"/>
      <family val="2"/>
    </font>
    <font>
      <sz val="7"/>
      <name val="Arial"/>
      <family val="2"/>
    </font>
    <font>
      <sz val="6"/>
      <name val="Arial"/>
      <family val="2"/>
    </font>
    <font>
      <b/>
      <i/>
      <sz val="7"/>
      <name val="Arial"/>
      <family val="2"/>
    </font>
    <font>
      <b/>
      <sz val="7"/>
      <name val="Arial"/>
      <family val="2"/>
    </font>
    <font>
      <b/>
      <sz val="8"/>
      <name val="Arial"/>
      <family val="2"/>
    </font>
    <font>
      <b/>
      <sz val="10"/>
      <name val="Arial"/>
      <family val="2"/>
    </font>
    <font>
      <i/>
      <sz val="7"/>
      <name val="Arial"/>
      <family val="2"/>
    </font>
    <font>
      <sz val="10"/>
      <name val="Arial"/>
      <family val="2"/>
    </font>
    <font>
      <sz val="7"/>
      <name val="Arial"/>
      <family val="2"/>
    </font>
    <font>
      <sz val="8"/>
      <name val="Tahoma"/>
      <family val="2"/>
    </font>
    <font>
      <sz val="7"/>
      <name val="Tahoma"/>
      <family val="2"/>
    </font>
    <font>
      <sz val="6"/>
      <name val="Arial"/>
      <family val="2"/>
    </font>
    <font>
      <b/>
      <i/>
      <sz val="7"/>
      <name val="Arial"/>
      <family val="2"/>
    </font>
    <font>
      <b/>
      <sz val="7"/>
      <name val="Arial"/>
      <family val="2"/>
    </font>
    <font>
      <b/>
      <sz val="10"/>
      <name val="Arial"/>
      <family val="2"/>
    </font>
    <font>
      <i/>
      <sz val="7"/>
      <name val="Arial"/>
      <family val="2"/>
    </font>
    <font>
      <i/>
      <sz val="10"/>
      <name val="Arial"/>
      <family val="2"/>
    </font>
    <font>
      <sz val="12"/>
      <name val="Tahoma"/>
      <family val="2"/>
    </font>
    <font>
      <b/>
      <sz val="12"/>
      <name val="Tahoma"/>
      <family val="2"/>
    </font>
    <font>
      <i/>
      <sz val="10"/>
      <name val="Tahoma"/>
      <family val="2"/>
    </font>
    <font>
      <sz val="8"/>
      <color rgb="FF000000"/>
      <name val="Tahoma"/>
      <family val="2"/>
    </font>
    <font>
      <sz val="7"/>
      <name val="Times New Roman"/>
      <family val="1"/>
    </font>
    <font>
      <b/>
      <sz val="8"/>
      <name val="Tahoma"/>
      <family val="2"/>
    </font>
    <font>
      <b/>
      <sz val="10"/>
      <color rgb="FF000000"/>
      <name val="Times New Roman"/>
      <family val="1"/>
    </font>
    <font>
      <b/>
      <sz val="8"/>
      <color rgb="FF000000"/>
      <name val="Tahoma"/>
      <family val="2"/>
    </font>
    <font>
      <sz val="8"/>
      <color rgb="FF000000"/>
      <name val="Segoe UI"/>
      <family val="2"/>
    </font>
    <font>
      <sz val="10"/>
      <color rgb="FF000000"/>
      <name val="Times New Roman"/>
      <family val="1"/>
    </font>
    <font>
      <sz val="10"/>
      <color rgb="FF000000"/>
      <name val="Tahoma"/>
      <family val="2"/>
    </font>
    <font>
      <i/>
      <sz val="10"/>
      <color rgb="FF000000"/>
      <name val="Times New Roman"/>
      <family val="1"/>
    </font>
    <font>
      <sz val="10"/>
      <name val="Times New Roman"/>
      <family val="1"/>
    </font>
    <font>
      <u/>
      <sz val="12"/>
      <color theme="10"/>
      <name val="Tahoma"/>
      <family val="2"/>
    </font>
    <font>
      <b/>
      <sz val="12"/>
      <color theme="0"/>
      <name val="Tahoma"/>
      <family val="2"/>
    </font>
    <font>
      <sz val="12"/>
      <color theme="0"/>
      <name val="Tahoma"/>
      <family val="2"/>
    </font>
    <font>
      <sz val="10"/>
      <name val="Tahoma"/>
      <family val="2"/>
    </font>
    <font>
      <b/>
      <i/>
      <sz val="10"/>
      <name val="Tahoma"/>
      <family val="2"/>
    </font>
    <font>
      <i/>
      <sz val="8"/>
      <color theme="0"/>
      <name val="Tahoma"/>
      <family val="2"/>
    </font>
    <font>
      <sz val="11"/>
      <color rgb="FF000000"/>
      <name val="Times New Roman"/>
      <family val="1"/>
    </font>
    <font>
      <b/>
      <sz val="10"/>
      <color rgb="FFC00000"/>
      <name val="Times New Roman"/>
      <family val="1"/>
    </font>
    <font>
      <b/>
      <sz val="11"/>
      <color rgb="FFC00000"/>
      <name val="Times New Roman"/>
      <family val="1"/>
    </font>
    <font>
      <sz val="7"/>
      <color rgb="FF000000"/>
      <name val="Arial"/>
      <family val="2"/>
    </font>
    <font>
      <sz val="10"/>
      <name val="Segoe Print"/>
    </font>
    <font>
      <b/>
      <sz val="11"/>
      <color rgb="FF000000"/>
      <name val="Times New Roman"/>
      <family val="1"/>
    </font>
    <font>
      <b/>
      <sz val="10"/>
      <name val="Times New Roman"/>
      <family val="1"/>
    </font>
    <font>
      <b/>
      <sz val="9"/>
      <name val="Tahoma"/>
      <family val="2"/>
    </font>
    <font>
      <b/>
      <sz val="9"/>
      <color rgb="FF000000"/>
      <name val="Tahoma"/>
      <family val="2"/>
    </font>
    <font>
      <b/>
      <sz val="11"/>
      <name val="Tahoma"/>
      <family val="2"/>
    </font>
    <font>
      <b/>
      <sz val="11"/>
      <color rgb="FF000000"/>
      <name val="Tahoma"/>
      <family val="2"/>
    </font>
    <font>
      <sz val="12"/>
      <color theme="0" tint="-0.249977111117893"/>
      <name val="Tahoma"/>
      <family val="2"/>
    </font>
    <font>
      <sz val="10"/>
      <color theme="0" tint="-0.249977111117893"/>
      <name val="Tahoma"/>
      <family val="2"/>
    </font>
    <font>
      <b/>
      <i/>
      <sz val="10"/>
      <color theme="0"/>
      <name val="Times New Roman"/>
      <family val="1"/>
    </font>
    <font>
      <sz val="11"/>
      <name val="Tahoma"/>
      <family val="2"/>
    </font>
    <font>
      <b/>
      <sz val="10"/>
      <name val="Tahoma"/>
      <family val="2"/>
    </font>
    <font>
      <b/>
      <u/>
      <sz val="11"/>
      <color theme="10"/>
      <name val="Arial"/>
      <family val="2"/>
    </font>
    <font>
      <b/>
      <i/>
      <sz val="11"/>
      <name val="Arial"/>
      <family val="2"/>
    </font>
    <font>
      <b/>
      <sz val="11"/>
      <name val="Arial"/>
      <family val="2"/>
    </font>
    <font>
      <b/>
      <sz val="11"/>
      <color rgb="FF000000"/>
      <name val="Arial"/>
      <family val="2"/>
    </font>
    <font>
      <b/>
      <i/>
      <sz val="12"/>
      <color rgb="FFFFFF00"/>
      <name val="Tahoma"/>
      <family val="2"/>
    </font>
    <font>
      <b/>
      <i/>
      <sz val="10"/>
      <color rgb="FFFFFF00"/>
      <name val="Times New Roman"/>
      <family val="1"/>
    </font>
    <font>
      <b/>
      <i/>
      <sz val="10"/>
      <color rgb="FFFFFF00"/>
      <name val="Tahoma"/>
      <family val="2"/>
    </font>
    <font>
      <b/>
      <sz val="11"/>
      <color theme="0"/>
      <name val="Tahoma"/>
      <family val="2"/>
    </font>
    <font>
      <b/>
      <i/>
      <sz val="11"/>
      <color theme="0"/>
      <name val="Times New Roman"/>
      <family val="1"/>
    </font>
    <font>
      <b/>
      <sz val="10"/>
      <color rgb="FF000000"/>
      <name val="Tahoma"/>
      <family val="2"/>
    </font>
    <font>
      <i/>
      <sz val="8"/>
      <color rgb="FF000000"/>
      <name val="Times New Roman"/>
      <family val="1"/>
    </font>
    <font>
      <sz val="11"/>
      <color theme="0"/>
      <name val="Tahoma"/>
      <family val="2"/>
    </font>
    <font>
      <b/>
      <sz val="14"/>
      <name val="Times New Roman"/>
      <family val="1"/>
    </font>
  </fonts>
  <fills count="35">
    <fill>
      <patternFill patternType="none"/>
    </fill>
    <fill>
      <patternFill patternType="gray125"/>
    </fill>
    <fill>
      <patternFill patternType="solid">
        <fgColor rgb="FFD9D9D9"/>
      </patternFill>
    </fill>
    <fill>
      <patternFill patternType="solid">
        <fgColor indexed="22"/>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4" tint="-0.49998474074526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39994506668294322"/>
        <bgColor indexed="64"/>
      </patternFill>
    </fill>
    <fill>
      <patternFill patternType="solid">
        <fgColor theme="5" tint="-0.24994659260841701"/>
        <bgColor indexed="64"/>
      </patternFill>
    </fill>
    <fill>
      <patternFill patternType="solid">
        <fgColor theme="6"/>
        <bgColor indexed="64"/>
      </patternFill>
    </fill>
    <fill>
      <patternFill patternType="solid">
        <fgColor theme="4" tint="0.39994506668294322"/>
        <bgColor indexed="64"/>
      </patternFill>
    </fill>
    <fill>
      <patternFill patternType="solid">
        <fgColor rgb="FFFFC000"/>
        <bgColor indexed="64"/>
      </patternFill>
    </fill>
    <fill>
      <patternFill patternType="solid">
        <fgColor rgb="FF7030A0"/>
        <bgColor indexed="64"/>
      </patternFill>
    </fill>
    <fill>
      <patternFill patternType="solid">
        <fgColor rgb="FFFFFFCC"/>
        <bgColor indexed="64"/>
      </patternFill>
    </fill>
    <fill>
      <patternFill patternType="solid">
        <fgColor theme="0" tint="-0.499984740745262"/>
        <bgColor indexed="64"/>
      </patternFill>
    </fill>
    <fill>
      <patternFill patternType="solid">
        <fgColor theme="3" tint="0.59996337778862885"/>
        <bgColor indexed="64"/>
      </patternFill>
    </fill>
    <fill>
      <patternFill patternType="solid">
        <fgColor rgb="FFFFFF99"/>
        <bgColor indexed="64"/>
      </patternFill>
    </fill>
    <fill>
      <patternFill patternType="solid">
        <fgColor theme="7" tint="0.79998168889431442"/>
        <bgColor indexed="64"/>
      </patternFill>
    </fill>
    <fill>
      <patternFill patternType="solid">
        <fgColor rgb="FFFF6600"/>
        <bgColor indexed="64"/>
      </patternFill>
    </fill>
    <fill>
      <patternFill patternType="solid">
        <fgColor rgb="FF000099"/>
        <bgColor indexed="64"/>
      </patternFill>
    </fill>
    <fill>
      <patternFill patternType="solid">
        <fgColor rgb="FF92D050"/>
        <bgColor indexed="64"/>
      </patternFill>
    </fill>
    <fill>
      <patternFill patternType="solid">
        <fgColor theme="9" tint="0.59996337778862885"/>
        <bgColor indexed="64"/>
      </patternFill>
    </fill>
    <fill>
      <patternFill patternType="solid">
        <fgColor theme="3" tint="0.79998168889431442"/>
        <bgColor indexed="64"/>
      </patternFill>
    </fill>
    <fill>
      <patternFill patternType="solid">
        <fgColor theme="0"/>
        <bgColor indexed="64"/>
      </patternFill>
    </fill>
    <fill>
      <patternFill patternType="solid">
        <fgColor rgb="FFC00000"/>
        <bgColor indexed="64"/>
      </patternFill>
    </fill>
    <fill>
      <patternFill patternType="solid">
        <fgColor theme="9" tint="-0.24994659260841701"/>
        <bgColor indexed="64"/>
      </patternFill>
    </fill>
    <fill>
      <patternFill patternType="solid">
        <fgColor theme="7" tint="0.59996337778862885"/>
        <bgColor indexed="64"/>
      </patternFill>
    </fill>
    <fill>
      <patternFill patternType="solid">
        <fgColor theme="6" tint="-0.499984740745262"/>
        <bgColor indexed="64"/>
      </patternFill>
    </fill>
    <fill>
      <patternFill patternType="solid">
        <fgColor theme="6" tint="0.59996337778862885"/>
        <bgColor indexed="64"/>
      </patternFill>
    </fill>
    <fill>
      <patternFill patternType="solid">
        <fgColor theme="1"/>
        <bgColor indexed="64"/>
      </patternFill>
    </fill>
    <fill>
      <patternFill patternType="solid">
        <fgColor theme="7" tint="0.39994506668294322"/>
        <bgColor indexed="64"/>
      </patternFill>
    </fill>
  </fills>
  <borders count="7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000000"/>
      </left>
      <right style="thin">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style="medium">
        <color rgb="FF000000"/>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dotted">
        <color auto="1"/>
      </right>
      <top style="medium">
        <color auto="1"/>
      </top>
      <bottom/>
      <diagonal/>
    </border>
    <border>
      <left style="medium">
        <color auto="1"/>
      </left>
      <right style="dotted">
        <color auto="1"/>
      </right>
      <top/>
      <bottom/>
      <diagonal/>
    </border>
    <border>
      <left style="medium">
        <color auto="1"/>
      </left>
      <right style="dotted">
        <color auto="1"/>
      </right>
      <top/>
      <bottom style="medium">
        <color auto="1"/>
      </bottom>
      <diagonal/>
    </border>
    <border>
      <left/>
      <right/>
      <top style="medium">
        <color auto="1"/>
      </top>
      <bottom/>
      <diagonal/>
    </border>
    <border>
      <left/>
      <right/>
      <top/>
      <bottom style="medium">
        <color auto="1"/>
      </bottom>
      <diagonal/>
    </border>
  </borders>
  <cellStyleXfs count="3">
    <xf numFmtId="0" fontId="0" fillId="0" borderId="0"/>
    <xf numFmtId="0" fontId="19" fillId="0" borderId="0"/>
    <xf numFmtId="0" fontId="32" fillId="0" borderId="0" applyNumberFormat="0" applyFill="0" applyBorder="0" applyAlignment="0" applyProtection="0">
      <alignment vertical="top"/>
      <protection locked="0"/>
    </xf>
  </cellStyleXfs>
  <cellXfs count="391">
    <xf numFmtId="0" fontId="0" fillId="0" borderId="0" xfId="0" applyAlignment="1">
      <alignment horizontal="left" vertical="top"/>
    </xf>
    <xf numFmtId="0" fontId="2" fillId="0" borderId="1" xfId="0" applyFont="1" applyBorder="1" applyAlignment="1">
      <alignment horizontal="left" vertical="top" wrapText="1"/>
    </xf>
    <xf numFmtId="0" fontId="7" fillId="0" borderId="0" xfId="0" applyFont="1" applyAlignment="1">
      <alignment horizontal="left" vertical="top"/>
    </xf>
    <xf numFmtId="0" fontId="9" fillId="0" borderId="0" xfId="0" applyFont="1" applyAlignment="1">
      <alignment horizontal="left" vertical="top"/>
    </xf>
    <xf numFmtId="0" fontId="19" fillId="0" borderId="0" xfId="1"/>
    <xf numFmtId="0" fontId="19" fillId="0" borderId="11" xfId="1" applyBorder="1" applyProtection="1">
      <protection locked="0"/>
    </xf>
    <xf numFmtId="0" fontId="19" fillId="4" borderId="0" xfId="1" applyFill="1"/>
    <xf numFmtId="0" fontId="2" fillId="0" borderId="31" xfId="0" applyFont="1" applyBorder="1" applyAlignment="1">
      <alignment horizontal="left" vertical="top" wrapText="1"/>
    </xf>
    <xf numFmtId="0" fontId="3" fillId="0" borderId="36" xfId="0" applyFont="1" applyBorder="1" applyAlignment="1">
      <alignment horizontal="left" vertical="top" wrapText="1"/>
    </xf>
    <xf numFmtId="0" fontId="16" fillId="0" borderId="0" xfId="0" applyFont="1" applyAlignment="1">
      <alignment horizontal="left" vertical="top"/>
    </xf>
    <xf numFmtId="0" fontId="2" fillId="0" borderId="3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2" xfId="0" applyFont="1" applyBorder="1" applyAlignment="1">
      <alignment horizontal="center" vertical="center" wrapText="1"/>
    </xf>
    <xf numFmtId="0" fontId="13" fillId="0" borderId="36" xfId="0" applyFont="1" applyBorder="1" applyAlignment="1">
      <alignment horizontal="left" vertical="top" wrapText="1"/>
    </xf>
    <xf numFmtId="0" fontId="20" fillId="3" borderId="0" xfId="1" applyFont="1" applyFill="1"/>
    <xf numFmtId="0" fontId="19" fillId="3" borderId="0" xfId="1" applyFill="1"/>
    <xf numFmtId="0" fontId="19" fillId="3" borderId="11" xfId="1" applyFill="1" applyBorder="1"/>
    <xf numFmtId="0" fontId="21" fillId="3" borderId="12" xfId="1" applyFont="1" applyFill="1" applyBorder="1"/>
    <xf numFmtId="0" fontId="21" fillId="3" borderId="0" xfId="1" applyFont="1" applyFill="1"/>
    <xf numFmtId="0" fontId="19" fillId="0" borderId="0" xfId="1" applyAlignment="1">
      <alignment horizontal="center" vertical="center"/>
    </xf>
    <xf numFmtId="1" fontId="19" fillId="0" borderId="0" xfId="1" applyNumberFormat="1" applyAlignment="1">
      <alignment horizontal="center" vertical="center"/>
    </xf>
    <xf numFmtId="1" fontId="19" fillId="0" borderId="0" xfId="1" applyNumberFormat="1" applyAlignment="1">
      <alignment horizontal="right"/>
    </xf>
    <xf numFmtId="8" fontId="19" fillId="3" borderId="11" xfId="1" applyNumberFormat="1" applyFill="1" applyBorder="1" applyAlignment="1">
      <alignment horizontal="center"/>
    </xf>
    <xf numFmtId="0" fontId="19" fillId="5" borderId="0" xfId="1" applyFill="1" applyAlignment="1">
      <alignment horizontal="center"/>
    </xf>
    <xf numFmtId="0" fontId="19" fillId="9" borderId="11" xfId="1" applyFill="1" applyBorder="1"/>
    <xf numFmtId="8" fontId="19" fillId="0" borderId="0" xfId="1" applyNumberFormat="1"/>
    <xf numFmtId="1" fontId="19" fillId="0" borderId="0" xfId="1" applyNumberFormat="1"/>
    <xf numFmtId="8" fontId="19" fillId="10" borderId="11" xfId="1" applyNumberFormat="1" applyFill="1" applyBorder="1" applyProtection="1">
      <protection locked="0"/>
    </xf>
    <xf numFmtId="16" fontId="19" fillId="10" borderId="11" xfId="1" applyNumberFormat="1" applyFill="1" applyBorder="1" applyProtection="1">
      <protection locked="0"/>
    </xf>
    <xf numFmtId="0" fontId="19" fillId="10" borderId="11" xfId="1" applyFill="1" applyBorder="1" applyProtection="1">
      <protection locked="0"/>
    </xf>
    <xf numFmtId="0" fontId="19" fillId="10" borderId="11" xfId="1" applyFill="1" applyBorder="1" applyAlignment="1" applyProtection="1">
      <alignment wrapText="1"/>
      <protection locked="0"/>
    </xf>
    <xf numFmtId="165" fontId="19" fillId="10" borderId="11" xfId="1" applyNumberFormat="1" applyFill="1" applyBorder="1" applyProtection="1">
      <protection locked="0"/>
    </xf>
    <xf numFmtId="0" fontId="19" fillId="0" borderId="11" xfId="1" applyBorder="1"/>
    <xf numFmtId="0" fontId="19" fillId="18" borderId="53" xfId="1" applyFill="1" applyBorder="1"/>
    <xf numFmtId="8" fontId="19" fillId="18" borderId="54" xfId="1" applyNumberFormat="1" applyFill="1" applyBorder="1"/>
    <xf numFmtId="0" fontId="19" fillId="18" borderId="54" xfId="1" applyFill="1" applyBorder="1"/>
    <xf numFmtId="8" fontId="19" fillId="18" borderId="55" xfId="1" applyNumberFormat="1" applyFill="1" applyBorder="1"/>
    <xf numFmtId="0" fontId="19" fillId="18" borderId="0" xfId="1" applyFill="1"/>
    <xf numFmtId="1" fontId="19" fillId="0" borderId="0" xfId="1" applyNumberFormat="1" applyProtection="1">
      <protection locked="0"/>
    </xf>
    <xf numFmtId="8" fontId="19" fillId="18" borderId="12" xfId="1" applyNumberFormat="1" applyFill="1" applyBorder="1"/>
    <xf numFmtId="8" fontId="19" fillId="18" borderId="0" xfId="1" applyNumberFormat="1" applyFill="1"/>
    <xf numFmtId="0" fontId="19" fillId="6" borderId="0" xfId="1" applyFill="1"/>
    <xf numFmtId="1" fontId="19" fillId="0" borderId="53" xfId="1" applyNumberFormat="1" applyBorder="1"/>
    <xf numFmtId="8" fontId="19" fillId="0" borderId="56" xfId="1" applyNumberFormat="1" applyBorder="1"/>
    <xf numFmtId="0" fontId="19" fillId="18" borderId="0" xfId="1" applyFill="1" applyProtection="1">
      <protection locked="0"/>
    </xf>
    <xf numFmtId="8" fontId="19" fillId="18" borderId="0" xfId="1" applyNumberFormat="1" applyFill="1" applyProtection="1">
      <protection locked="0"/>
    </xf>
    <xf numFmtId="8" fontId="19" fillId="0" borderId="0" xfId="1" applyNumberFormat="1" applyProtection="1">
      <protection locked="0"/>
    </xf>
    <xf numFmtId="0" fontId="19" fillId="0" borderId="0" xfId="1" applyProtection="1">
      <protection locked="0"/>
    </xf>
    <xf numFmtId="0" fontId="19" fillId="4" borderId="11" xfId="1" applyFill="1" applyBorder="1"/>
    <xf numFmtId="0" fontId="35" fillId="4" borderId="0" xfId="1" applyFont="1" applyFill="1"/>
    <xf numFmtId="0" fontId="35" fillId="4" borderId="0" xfId="1" applyFont="1" applyFill="1" applyAlignment="1">
      <alignment horizontal="center"/>
    </xf>
    <xf numFmtId="0" fontId="19" fillId="19" borderId="11" xfId="1" applyFill="1" applyBorder="1"/>
    <xf numFmtId="0" fontId="19" fillId="19" borderId="11" xfId="1" applyFill="1" applyBorder="1" applyProtection="1">
      <protection locked="0"/>
    </xf>
    <xf numFmtId="0" fontId="19" fillId="9" borderId="11" xfId="1" applyFill="1" applyBorder="1" applyProtection="1">
      <protection locked="0"/>
    </xf>
    <xf numFmtId="0" fontId="19" fillId="20" borderId="11" xfId="1" applyFill="1" applyBorder="1"/>
    <xf numFmtId="0" fontId="19" fillId="20" borderId="11" xfId="1" applyFill="1" applyBorder="1" applyProtection="1">
      <protection locked="0"/>
    </xf>
    <xf numFmtId="0" fontId="19" fillId="21" borderId="11" xfId="1" applyFill="1" applyBorder="1"/>
    <xf numFmtId="0" fontId="19" fillId="21" borderId="11" xfId="1" applyFill="1" applyBorder="1" applyProtection="1">
      <protection locked="0"/>
    </xf>
    <xf numFmtId="0" fontId="19" fillId="10" borderId="11" xfId="1" applyFill="1" applyBorder="1"/>
    <xf numFmtId="0" fontId="19" fillId="22" borderId="11" xfId="1" applyFill="1" applyBorder="1"/>
    <xf numFmtId="0" fontId="19" fillId="22" borderId="11" xfId="1" applyFill="1" applyBorder="1" applyProtection="1">
      <protection locked="0"/>
    </xf>
    <xf numFmtId="0" fontId="34" fillId="23" borderId="11" xfId="1" applyFont="1" applyFill="1" applyBorder="1"/>
    <xf numFmtId="0" fontId="34" fillId="23" borderId="11" xfId="1" applyFont="1" applyFill="1" applyBorder="1" applyProtection="1">
      <protection locked="0"/>
    </xf>
    <xf numFmtId="0" fontId="19" fillId="24" borderId="11" xfId="1" applyFill="1" applyBorder="1"/>
    <xf numFmtId="0" fontId="19" fillId="24" borderId="11" xfId="1" applyFill="1" applyBorder="1" applyProtection="1">
      <protection locked="0"/>
    </xf>
    <xf numFmtId="0" fontId="37" fillId="23" borderId="11" xfId="1" applyFont="1" applyFill="1" applyBorder="1"/>
    <xf numFmtId="0" fontId="19" fillId="3" borderId="63" xfId="1" applyFill="1" applyBorder="1" applyProtection="1">
      <protection locked="0" hidden="1"/>
    </xf>
    <xf numFmtId="0" fontId="19" fillId="3" borderId="65" xfId="1" applyFill="1" applyBorder="1" applyProtection="1">
      <protection locked="0" hidden="1"/>
    </xf>
    <xf numFmtId="0" fontId="19" fillId="3" borderId="67" xfId="1" applyFill="1" applyBorder="1" applyProtection="1">
      <protection locked="0" hidden="1"/>
    </xf>
    <xf numFmtId="0" fontId="28" fillId="0" borderId="0" xfId="0" applyFont="1" applyAlignment="1">
      <alignment horizontal="left" vertical="top"/>
    </xf>
    <xf numFmtId="0" fontId="28" fillId="5" borderId="0" xfId="0" applyFont="1" applyFill="1" applyAlignment="1">
      <alignment horizontal="left" vertical="top"/>
    </xf>
    <xf numFmtId="0" fontId="28" fillId="5" borderId="72" xfId="0" applyFont="1" applyFill="1" applyBorder="1" applyAlignment="1">
      <alignment horizontal="left" vertical="top"/>
    </xf>
    <xf numFmtId="0" fontId="0" fillId="5" borderId="65" xfId="0" applyFill="1" applyBorder="1" applyAlignment="1" applyProtection="1">
      <alignment horizontal="left" vertical="top"/>
      <protection locked="0" hidden="1"/>
    </xf>
    <xf numFmtId="0" fontId="0" fillId="5" borderId="67" xfId="0" applyFill="1" applyBorder="1" applyAlignment="1" applyProtection="1">
      <alignment horizontal="left" vertical="top"/>
      <protection locked="0" hidden="1"/>
    </xf>
    <xf numFmtId="2" fontId="25" fillId="0" borderId="32" xfId="0" applyNumberFormat="1" applyFont="1" applyBorder="1" applyAlignment="1">
      <alignment horizontal="center" vertical="center" wrapText="1"/>
    </xf>
    <xf numFmtId="164" fontId="41" fillId="0" borderId="45" xfId="0" applyNumberFormat="1" applyFont="1" applyBorder="1" applyAlignment="1">
      <alignment horizontal="center" vertical="center" wrapText="1"/>
    </xf>
    <xf numFmtId="2" fontId="26" fillId="0" borderId="46" xfId="0" applyNumberFormat="1" applyFont="1" applyBorder="1" applyAlignment="1">
      <alignment horizontal="center" vertical="center" wrapText="1"/>
    </xf>
    <xf numFmtId="0" fontId="19" fillId="25" borderId="11" xfId="1" applyFill="1" applyBorder="1" applyAlignment="1" applyProtection="1">
      <alignment horizontal="left"/>
      <protection locked="0"/>
    </xf>
    <xf numFmtId="0" fontId="19" fillId="25" borderId="11" xfId="1" applyFill="1" applyBorder="1" applyProtection="1">
      <protection locked="0"/>
    </xf>
    <xf numFmtId="0" fontId="19" fillId="25" borderId="0" xfId="1" applyFill="1" applyProtection="1">
      <protection locked="0"/>
    </xf>
    <xf numFmtId="0" fontId="0" fillId="10" borderId="3" xfId="0" applyFill="1" applyBorder="1" applyAlignment="1">
      <alignment horizontal="left" vertical="top" wrapText="1"/>
    </xf>
    <xf numFmtId="0" fontId="0" fillId="10" borderId="30" xfId="0" applyFill="1" applyBorder="1" applyAlignment="1">
      <alignment horizontal="left" vertical="top" wrapText="1"/>
    </xf>
    <xf numFmtId="2" fontId="44" fillId="0" borderId="43" xfId="0" applyNumberFormat="1" applyFont="1" applyBorder="1" applyAlignment="1">
      <alignment horizontal="center" vertical="center" wrapText="1"/>
    </xf>
    <xf numFmtId="0" fontId="10" fillId="0" borderId="14" xfId="0" applyFont="1" applyBorder="1" applyAlignment="1">
      <alignment horizontal="right" vertical="center" wrapText="1"/>
    </xf>
    <xf numFmtId="0" fontId="10" fillId="0" borderId="42" xfId="0" applyFont="1" applyBorder="1" applyAlignment="1">
      <alignment horizontal="left" vertical="center" wrapText="1"/>
    </xf>
    <xf numFmtId="0" fontId="25" fillId="10" borderId="31" xfId="0" applyFont="1" applyFill="1" applyBorder="1" applyAlignment="1" applyProtection="1">
      <alignment horizontal="center" vertical="center" wrapText="1"/>
      <protection locked="0"/>
    </xf>
    <xf numFmtId="0" fontId="25" fillId="10" borderId="1" xfId="0" applyFont="1" applyFill="1" applyBorder="1" applyAlignment="1" applyProtection="1">
      <alignment horizontal="center" vertical="center" wrapText="1"/>
      <protection locked="0"/>
    </xf>
    <xf numFmtId="49" fontId="25" fillId="10" borderId="1" xfId="0" applyNumberFormat="1" applyFont="1" applyFill="1" applyBorder="1" applyAlignment="1" applyProtection="1">
      <alignment horizontal="center" vertical="center" wrapText="1"/>
      <protection locked="0"/>
    </xf>
    <xf numFmtId="0" fontId="47" fillId="0" borderId="8" xfId="0" applyFont="1" applyBorder="1" applyAlignment="1">
      <alignment horizontal="right" vertical="center" wrapText="1"/>
    </xf>
    <xf numFmtId="0" fontId="0" fillId="10" borderId="31" xfId="0" applyFill="1" applyBorder="1" applyAlignment="1" applyProtection="1">
      <alignment horizontal="left" vertical="center" wrapText="1"/>
      <protection locked="0"/>
    </xf>
    <xf numFmtId="0" fontId="0" fillId="10" borderId="1" xfId="0" applyFill="1" applyBorder="1" applyAlignment="1" applyProtection="1">
      <alignment horizontal="left" vertical="center" wrapText="1"/>
      <protection locked="0"/>
    </xf>
    <xf numFmtId="0" fontId="0" fillId="10" borderId="47" xfId="0" applyFill="1" applyBorder="1" applyAlignment="1" applyProtection="1">
      <alignment horizontal="left" vertical="center" wrapText="1"/>
      <protection locked="0"/>
    </xf>
    <xf numFmtId="0" fontId="0" fillId="10" borderId="36" xfId="0" applyFill="1" applyBorder="1" applyAlignment="1" applyProtection="1">
      <alignment horizontal="left" vertical="center" wrapText="1"/>
      <protection locked="0"/>
    </xf>
    <xf numFmtId="2" fontId="19" fillId="0" borderId="53" xfId="1" applyNumberFormat="1" applyBorder="1" applyAlignment="1" applyProtection="1">
      <alignment horizontal="left" indent="1"/>
      <protection locked="0"/>
    </xf>
    <xf numFmtId="0" fontId="35" fillId="26" borderId="11" xfId="1" applyFont="1" applyFill="1" applyBorder="1" applyAlignment="1">
      <alignment horizontal="center"/>
    </xf>
    <xf numFmtId="0" fontId="49" fillId="4" borderId="0" xfId="1" applyFont="1" applyFill="1"/>
    <xf numFmtId="0" fontId="50" fillId="4" borderId="0" xfId="1" applyFont="1" applyFill="1" applyAlignment="1">
      <alignment horizontal="center"/>
    </xf>
    <xf numFmtId="0" fontId="35" fillId="27" borderId="11" xfId="1" applyFont="1" applyFill="1" applyBorder="1" applyAlignment="1">
      <alignment horizontal="center"/>
    </xf>
    <xf numFmtId="0" fontId="51" fillId="28" borderId="0" xfId="0" applyFont="1" applyFill="1" applyAlignment="1">
      <alignment horizontal="center" vertical="center"/>
    </xf>
    <xf numFmtId="0" fontId="19" fillId="9" borderId="11" xfId="1" applyFill="1" applyBorder="1" applyAlignment="1">
      <alignment horizontal="center"/>
    </xf>
    <xf numFmtId="0" fontId="19" fillId="11" borderId="11" xfId="1" applyFill="1" applyBorder="1" applyAlignment="1">
      <alignment horizontal="center"/>
    </xf>
    <xf numFmtId="0" fontId="19" fillId="0" borderId="11" xfId="1" applyBorder="1" applyAlignment="1">
      <alignment horizontal="center"/>
    </xf>
    <xf numFmtId="0" fontId="34" fillId="12" borderId="11" xfId="1" applyFont="1" applyFill="1" applyBorder="1" applyAlignment="1">
      <alignment horizontal="center"/>
    </xf>
    <xf numFmtId="0" fontId="19" fillId="13" borderId="11" xfId="1" applyFill="1" applyBorder="1" applyAlignment="1">
      <alignment horizontal="center"/>
    </xf>
    <xf numFmtId="0" fontId="34" fillId="14" borderId="11" xfId="1" applyFont="1" applyFill="1" applyBorder="1" applyAlignment="1">
      <alignment horizontal="center"/>
    </xf>
    <xf numFmtId="0" fontId="19" fillId="15" borderId="11" xfId="1" applyFill="1" applyBorder="1" applyAlignment="1">
      <alignment horizontal="center"/>
    </xf>
    <xf numFmtId="0" fontId="34" fillId="16" borderId="11" xfId="1" applyFont="1" applyFill="1" applyBorder="1" applyAlignment="1">
      <alignment horizontal="center"/>
    </xf>
    <xf numFmtId="0" fontId="19" fillId="4" borderId="11" xfId="1" applyFill="1" applyBorder="1" applyAlignment="1">
      <alignment horizontal="center"/>
    </xf>
    <xf numFmtId="0" fontId="19" fillId="17" borderId="11" xfId="1" applyFill="1" applyBorder="1" applyAlignment="1">
      <alignment horizontal="center"/>
    </xf>
    <xf numFmtId="0" fontId="34" fillId="8" borderId="11" xfId="1" applyFont="1" applyFill="1" applyBorder="1" applyAlignment="1">
      <alignment horizontal="center"/>
    </xf>
    <xf numFmtId="8" fontId="19" fillId="9" borderId="53" xfId="1" applyNumberFormat="1" applyFill="1" applyBorder="1"/>
    <xf numFmtId="8" fontId="19" fillId="11" borderId="53" xfId="1" applyNumberFormat="1" applyFill="1" applyBorder="1"/>
    <xf numFmtId="8" fontId="19" fillId="0" borderId="53" xfId="1" applyNumberFormat="1" applyBorder="1"/>
    <xf numFmtId="8" fontId="34" fillId="12" borderId="53" xfId="1" applyNumberFormat="1" applyFont="1" applyFill="1" applyBorder="1"/>
    <xf numFmtId="8" fontId="19" fillId="13" borderId="53" xfId="1" applyNumberFormat="1" applyFill="1" applyBorder="1"/>
    <xf numFmtId="8" fontId="34" fillId="14" borderId="53" xfId="1" applyNumberFormat="1" applyFont="1" applyFill="1" applyBorder="1"/>
    <xf numFmtId="8" fontId="19" fillId="15" borderId="53" xfId="1" applyNumberFormat="1" applyFill="1" applyBorder="1"/>
    <xf numFmtId="8" fontId="34" fillId="16" borderId="53" xfId="1" applyNumberFormat="1" applyFont="1" applyFill="1" applyBorder="1"/>
    <xf numFmtId="8" fontId="19" fillId="4" borderId="53" xfId="1" applyNumberFormat="1" applyFill="1" applyBorder="1"/>
    <xf numFmtId="8" fontId="19" fillId="17" borderId="53" xfId="1" applyNumberFormat="1" applyFill="1" applyBorder="1"/>
    <xf numFmtId="8" fontId="34" fillId="8" borderId="53" xfId="1" applyNumberFormat="1" applyFont="1" applyFill="1" applyBorder="1"/>
    <xf numFmtId="8" fontId="19" fillId="29" borderId="53" xfId="1" applyNumberFormat="1" applyFill="1" applyBorder="1"/>
    <xf numFmtId="0" fontId="34" fillId="29" borderId="11" xfId="1" applyFont="1" applyFill="1" applyBorder="1" applyAlignment="1">
      <alignment horizontal="center"/>
    </xf>
    <xf numFmtId="8" fontId="21" fillId="3" borderId="11" xfId="1" applyNumberFormat="1" applyFont="1" applyFill="1" applyBorder="1" applyAlignment="1">
      <alignment horizontal="center"/>
    </xf>
    <xf numFmtId="8" fontId="53" fillId="0" borderId="53" xfId="1" applyNumberFormat="1" applyFont="1" applyBorder="1"/>
    <xf numFmtId="0" fontId="53" fillId="0" borderId="54" xfId="1" applyFont="1" applyBorder="1"/>
    <xf numFmtId="0" fontId="35" fillId="3" borderId="11" xfId="1" applyFont="1" applyFill="1" applyBorder="1" applyAlignment="1">
      <alignment horizontal="center"/>
    </xf>
    <xf numFmtId="1" fontId="21" fillId="18" borderId="0" xfId="1" applyNumberFormat="1" applyFont="1" applyFill="1"/>
    <xf numFmtId="0" fontId="19" fillId="0" borderId="53" xfId="1" applyBorder="1"/>
    <xf numFmtId="164" fontId="19" fillId="0" borderId="56" xfId="1" applyNumberFormat="1" applyBorder="1"/>
    <xf numFmtId="0" fontId="21" fillId="0" borderId="53" xfId="1" applyFont="1" applyBorder="1" applyAlignment="1">
      <alignment horizontal="right"/>
    </xf>
    <xf numFmtId="38" fontId="19" fillId="10" borderId="56" xfId="1" applyNumberFormat="1" applyFill="1" applyBorder="1" applyAlignment="1" applyProtection="1">
      <alignment horizontal="left" indent="1"/>
      <protection locked="0"/>
    </xf>
    <xf numFmtId="8" fontId="21" fillId="0" borderId="56" xfId="1" applyNumberFormat="1" applyFont="1" applyBorder="1" applyAlignment="1">
      <alignment horizontal="left" indent="1"/>
    </xf>
    <xf numFmtId="8" fontId="19" fillId="9" borderId="11" xfId="1" applyNumberFormat="1" applyFill="1" applyBorder="1" applyAlignment="1">
      <alignment horizontal="left" indent="1"/>
    </xf>
    <xf numFmtId="8" fontId="19" fillId="11" borderId="11" xfId="1" applyNumberFormat="1" applyFill="1" applyBorder="1" applyAlignment="1">
      <alignment horizontal="left" indent="1"/>
    </xf>
    <xf numFmtId="8" fontId="19" fillId="0" borderId="11" xfId="1" applyNumberFormat="1" applyBorder="1" applyAlignment="1">
      <alignment horizontal="left" indent="1"/>
    </xf>
    <xf numFmtId="8" fontId="34" fillId="12" borderId="11" xfId="1" applyNumberFormat="1" applyFont="1" applyFill="1" applyBorder="1" applyAlignment="1">
      <alignment horizontal="left" indent="1"/>
    </xf>
    <xf numFmtId="8" fontId="19" fillId="13" borderId="11" xfId="1" applyNumberFormat="1" applyFill="1" applyBorder="1" applyAlignment="1">
      <alignment horizontal="left" indent="1"/>
    </xf>
    <xf numFmtId="8" fontId="34" fillId="14" borderId="11" xfId="1" applyNumberFormat="1" applyFont="1" applyFill="1" applyBorder="1" applyAlignment="1">
      <alignment horizontal="left" indent="1"/>
    </xf>
    <xf numFmtId="8" fontId="19" fillId="15" borderId="11" xfId="1" applyNumberFormat="1" applyFill="1" applyBorder="1" applyAlignment="1">
      <alignment horizontal="left" indent="1"/>
    </xf>
    <xf numFmtId="8" fontId="34" fillId="16" borderId="11" xfId="1" applyNumberFormat="1" applyFont="1" applyFill="1" applyBorder="1" applyAlignment="1">
      <alignment horizontal="left" indent="1"/>
    </xf>
    <xf numFmtId="8" fontId="19" fillId="4" borderId="11" xfId="1" applyNumberFormat="1" applyFill="1" applyBorder="1" applyAlignment="1">
      <alignment horizontal="left" indent="1"/>
    </xf>
    <xf numFmtId="8" fontId="19" fillId="17" borderId="11" xfId="1" applyNumberFormat="1" applyFill="1" applyBorder="1" applyAlignment="1">
      <alignment horizontal="left" indent="1"/>
    </xf>
    <xf numFmtId="8" fontId="34" fillId="8" borderId="11" xfId="1" applyNumberFormat="1" applyFont="1" applyFill="1" applyBorder="1" applyAlignment="1">
      <alignment horizontal="left" indent="1"/>
    </xf>
    <xf numFmtId="8" fontId="19" fillId="29" borderId="11" xfId="1" applyNumberFormat="1" applyFill="1" applyBorder="1" applyAlignment="1">
      <alignment horizontal="left" indent="1"/>
    </xf>
    <xf numFmtId="8" fontId="19" fillId="9" borderId="56" xfId="1" applyNumberFormat="1" applyFill="1" applyBorder="1" applyAlignment="1">
      <alignment horizontal="right" indent="1"/>
    </xf>
    <xf numFmtId="8" fontId="19" fillId="11" borderId="56" xfId="1" applyNumberFormat="1" applyFill="1" applyBorder="1" applyAlignment="1">
      <alignment horizontal="right" indent="1"/>
    </xf>
    <xf numFmtId="8" fontId="19" fillId="0" borderId="56" xfId="1" applyNumberFormat="1" applyBorder="1" applyAlignment="1">
      <alignment horizontal="right" indent="1"/>
    </xf>
    <xf numFmtId="8" fontId="34" fillId="12" borderId="56" xfId="1" applyNumberFormat="1" applyFont="1" applyFill="1" applyBorder="1" applyAlignment="1">
      <alignment horizontal="right" indent="1"/>
    </xf>
    <xf numFmtId="8" fontId="19" fillId="13" borderId="56" xfId="1" applyNumberFormat="1" applyFill="1" applyBorder="1" applyAlignment="1">
      <alignment horizontal="right" indent="1"/>
    </xf>
    <xf numFmtId="8" fontId="34" fillId="14" borderId="56" xfId="1" applyNumberFormat="1" applyFont="1" applyFill="1" applyBorder="1" applyAlignment="1">
      <alignment horizontal="right" indent="1"/>
    </xf>
    <xf numFmtId="8" fontId="19" fillId="15" borderId="56" xfId="1" applyNumberFormat="1" applyFill="1" applyBorder="1" applyAlignment="1">
      <alignment horizontal="right" indent="1"/>
    </xf>
    <xf numFmtId="8" fontId="34" fillId="16" borderId="56" xfId="1" applyNumberFormat="1" applyFont="1" applyFill="1" applyBorder="1" applyAlignment="1">
      <alignment horizontal="right" indent="1"/>
    </xf>
    <xf numFmtId="8" fontId="19" fillId="4" borderId="56" xfId="1" applyNumberFormat="1" applyFill="1" applyBorder="1" applyAlignment="1">
      <alignment horizontal="right" indent="1"/>
    </xf>
    <xf numFmtId="8" fontId="19" fillId="17" borderId="56" xfId="1" applyNumberFormat="1" applyFill="1" applyBorder="1" applyAlignment="1">
      <alignment horizontal="right" indent="1"/>
    </xf>
    <xf numFmtId="8" fontId="34" fillId="8" borderId="56" xfId="1" applyNumberFormat="1" applyFont="1" applyFill="1" applyBorder="1" applyAlignment="1">
      <alignment horizontal="right" indent="1"/>
    </xf>
    <xf numFmtId="8" fontId="19" fillId="29" borderId="56" xfId="1" applyNumberFormat="1" applyFill="1" applyBorder="1" applyAlignment="1">
      <alignment horizontal="right" indent="1"/>
    </xf>
    <xf numFmtId="8" fontId="20" fillId="0" borderId="56" xfId="1" applyNumberFormat="1" applyFont="1" applyBorder="1" applyAlignment="1">
      <alignment horizontal="right" indent="1"/>
    </xf>
    <xf numFmtId="2" fontId="19" fillId="26" borderId="11" xfId="1" applyNumberFormat="1" applyFill="1" applyBorder="1" applyAlignment="1">
      <alignment horizontal="left" indent="1"/>
    </xf>
    <xf numFmtId="14" fontId="36" fillId="0" borderId="0" xfId="1" applyNumberFormat="1" applyFont="1" applyAlignment="1" applyProtection="1">
      <alignment horizontal="center"/>
      <protection locked="0"/>
    </xf>
    <xf numFmtId="0" fontId="19" fillId="0" borderId="0" xfId="1" applyAlignment="1">
      <alignment horizontal="center" vertical="top"/>
    </xf>
    <xf numFmtId="0" fontId="19" fillId="30" borderId="0" xfId="1" applyFill="1"/>
    <xf numFmtId="0" fontId="19" fillId="30" borderId="12" xfId="1" applyFill="1" applyBorder="1" applyAlignment="1">
      <alignment wrapText="1"/>
    </xf>
    <xf numFmtId="0" fontId="19" fillId="30" borderId="0" xfId="1" applyFill="1" applyAlignment="1">
      <alignment wrapText="1"/>
    </xf>
    <xf numFmtId="0" fontId="19" fillId="30" borderId="59" xfId="1" applyFill="1" applyBorder="1" applyAlignment="1">
      <alignment wrapText="1"/>
    </xf>
    <xf numFmtId="0" fontId="20" fillId="30" borderId="0" xfId="1" applyFont="1" applyFill="1"/>
    <xf numFmtId="17" fontId="20" fillId="30" borderId="0" xfId="1" applyNumberFormat="1" applyFont="1" applyFill="1" applyProtection="1">
      <protection locked="0"/>
    </xf>
    <xf numFmtId="0" fontId="60" fillId="3" borderId="12" xfId="1" applyFont="1" applyFill="1" applyBorder="1"/>
    <xf numFmtId="0" fontId="60" fillId="3" borderId="0" xfId="1" applyFont="1" applyFill="1"/>
    <xf numFmtId="49" fontId="19" fillId="25" borderId="11" xfId="1" applyNumberFormat="1" applyFill="1" applyBorder="1" applyAlignment="1" applyProtection="1">
      <alignment horizontal="left"/>
      <protection locked="0"/>
    </xf>
    <xf numFmtId="0" fontId="19" fillId="3" borderId="0" xfId="1" applyFill="1" applyProtection="1">
      <protection hidden="1"/>
    </xf>
    <xf numFmtId="0" fontId="53" fillId="10" borderId="22" xfId="0" applyFont="1" applyFill="1" applyBorder="1" applyAlignment="1" applyProtection="1">
      <alignment horizontal="right" vertical="center" wrapText="1"/>
      <protection locked="0"/>
    </xf>
    <xf numFmtId="0" fontId="63" fillId="0" borderId="10" xfId="0" applyFont="1" applyBorder="1" applyAlignment="1">
      <alignment horizontal="left" vertical="center" wrapText="1"/>
    </xf>
    <xf numFmtId="0" fontId="53" fillId="0" borderId="13" xfId="0" applyFont="1" applyBorder="1" applyAlignment="1">
      <alignment horizontal="center" vertical="center" wrapText="1"/>
    </xf>
    <xf numFmtId="0" fontId="34" fillId="31" borderId="11" xfId="1" applyFont="1" applyFill="1" applyBorder="1"/>
    <xf numFmtId="0" fontId="34" fillId="31" borderId="11" xfId="1" applyFont="1" applyFill="1" applyBorder="1" applyProtection="1">
      <protection locked="0"/>
    </xf>
    <xf numFmtId="0" fontId="19" fillId="32" borderId="0" xfId="1" applyFill="1"/>
    <xf numFmtId="0" fontId="19" fillId="32" borderId="0" xfId="1" applyFill="1" applyAlignment="1">
      <alignment horizontal="center" vertical="top"/>
    </xf>
    <xf numFmtId="0" fontId="34" fillId="33" borderId="0" xfId="1" applyFont="1" applyFill="1"/>
    <xf numFmtId="0" fontId="34" fillId="33" borderId="0" xfId="1" applyFont="1" applyFill="1" applyAlignment="1">
      <alignment horizontal="center" vertical="top"/>
    </xf>
    <xf numFmtId="0" fontId="19" fillId="9" borderId="0" xfId="1" applyFill="1"/>
    <xf numFmtId="0" fontId="19" fillId="9" borderId="0" xfId="1" applyFill="1" applyAlignment="1">
      <alignment horizontal="center" vertical="top"/>
    </xf>
    <xf numFmtId="0" fontId="19" fillId="25" borderId="0" xfId="1" applyFill="1"/>
    <xf numFmtId="0" fontId="19" fillId="25" borderId="0" xfId="1" applyFill="1" applyAlignment="1">
      <alignment horizontal="center" vertical="top"/>
    </xf>
    <xf numFmtId="0" fontId="19" fillId="34" borderId="0" xfId="1" applyFill="1"/>
    <xf numFmtId="0" fontId="19" fillId="34" borderId="0" xfId="1" applyFill="1" applyAlignment="1">
      <alignment horizontal="center" vertical="top"/>
    </xf>
    <xf numFmtId="0" fontId="66" fillId="0" borderId="0" xfId="2" applyFont="1" applyAlignment="1" applyProtection="1">
      <alignment horizontal="center"/>
    </xf>
    <xf numFmtId="0" fontId="66" fillId="0" borderId="0" xfId="0" applyFont="1" applyAlignment="1">
      <alignment horizontal="center"/>
    </xf>
    <xf numFmtId="0" fontId="52" fillId="0" borderId="0" xfId="1" applyFont="1" applyAlignment="1">
      <alignment horizontal="left" vertical="top" wrapText="1"/>
    </xf>
    <xf numFmtId="0" fontId="38" fillId="0" borderId="0" xfId="0" applyFont="1" applyAlignment="1">
      <alignment horizontal="left" vertical="top" wrapText="1"/>
    </xf>
    <xf numFmtId="0" fontId="52" fillId="34" borderId="0" xfId="1" applyFont="1" applyFill="1" applyAlignment="1">
      <alignment vertical="top" wrapText="1"/>
    </xf>
    <xf numFmtId="0" fontId="0" fillId="34" borderId="0" xfId="0" applyFill="1" applyAlignment="1">
      <alignment vertical="top" wrapText="1"/>
    </xf>
    <xf numFmtId="0" fontId="52" fillId="0" borderId="0" xfId="1" applyFont="1" applyAlignment="1">
      <alignment vertical="top" wrapText="1"/>
    </xf>
    <xf numFmtId="0" fontId="52" fillId="32" borderId="0" xfId="1" applyFont="1" applyFill="1" applyAlignment="1">
      <alignment vertical="top" wrapText="1"/>
    </xf>
    <xf numFmtId="0" fontId="21" fillId="0" borderId="0" xfId="1" applyFont="1" applyAlignment="1">
      <alignment wrapText="1"/>
    </xf>
    <xf numFmtId="0" fontId="54" fillId="0" borderId="0" xfId="2" applyFont="1" applyAlignment="1" applyProtection="1"/>
    <xf numFmtId="0" fontId="55" fillId="0" borderId="0" xfId="1" applyFont="1"/>
    <xf numFmtId="0" fontId="56" fillId="0" borderId="0" xfId="1" applyFont="1"/>
    <xf numFmtId="0" fontId="42" fillId="0" borderId="0" xfId="1" applyFont="1" applyAlignment="1">
      <alignment horizontal="right"/>
    </xf>
    <xf numFmtId="0" fontId="35" fillId="0" borderId="0" xfId="1" applyFont="1" applyAlignment="1">
      <alignment horizontal="right"/>
    </xf>
    <xf numFmtId="0" fontId="65" fillId="33" borderId="0" xfId="1" applyFont="1" applyFill="1" applyAlignment="1">
      <alignment vertical="top" wrapText="1"/>
    </xf>
    <xf numFmtId="0" fontId="65" fillId="33" borderId="0" xfId="1" applyFont="1" applyFill="1" applyAlignment="1">
      <alignment vertical="top"/>
    </xf>
    <xf numFmtId="0" fontId="19" fillId="0" borderId="0" xfId="1"/>
    <xf numFmtId="0" fontId="0" fillId="0" borderId="0" xfId="0"/>
    <xf numFmtId="0" fontId="52" fillId="25" borderId="0" xfId="1" applyFont="1" applyFill="1" applyAlignment="1">
      <alignment vertical="top" wrapText="1"/>
    </xf>
    <xf numFmtId="0" fontId="52" fillId="9" borderId="0" xfId="1" applyFont="1" applyFill="1" applyAlignment="1">
      <alignment vertical="top" wrapText="1"/>
    </xf>
    <xf numFmtId="0" fontId="52" fillId="9" borderId="0" xfId="1" applyFont="1" applyFill="1" applyAlignment="1">
      <alignment vertical="top"/>
    </xf>
    <xf numFmtId="0" fontId="52" fillId="0" borderId="0" xfId="1" applyFont="1" applyAlignment="1">
      <alignment vertical="top"/>
    </xf>
    <xf numFmtId="0" fontId="0" fillId="0" borderId="0" xfId="0" applyAlignment="1">
      <alignment wrapText="1"/>
    </xf>
    <xf numFmtId="0" fontId="42" fillId="0" borderId="0" xfId="2" applyFont="1" applyAlignment="1" applyProtection="1">
      <alignment horizontal="right"/>
    </xf>
    <xf numFmtId="0" fontId="28" fillId="0" borderId="0" xfId="0" applyFont="1" applyAlignment="1">
      <alignment horizontal="left"/>
    </xf>
    <xf numFmtId="0" fontId="38" fillId="25" borderId="0" xfId="0" applyFont="1" applyFill="1" applyAlignment="1">
      <alignment vertical="top" wrapText="1"/>
    </xf>
    <xf numFmtId="0" fontId="57" fillId="0" borderId="0" xfId="0" applyFont="1"/>
    <xf numFmtId="0" fontId="40" fillId="3" borderId="68" xfId="1" applyFont="1" applyFill="1" applyBorder="1" applyAlignment="1">
      <alignment horizontal="center" vertical="center" wrapText="1"/>
    </xf>
    <xf numFmtId="0" fontId="40" fillId="0" borderId="69" xfId="0" applyFont="1" applyBorder="1" applyAlignment="1">
      <alignment horizontal="center" vertical="center" wrapText="1"/>
    </xf>
    <xf numFmtId="0" fontId="40" fillId="0" borderId="70" xfId="0" applyFont="1" applyBorder="1" applyAlignment="1">
      <alignment horizontal="center" vertical="center" wrapText="1"/>
    </xf>
    <xf numFmtId="0" fontId="62" fillId="4" borderId="0" xfId="0" applyFont="1" applyFill="1" applyAlignment="1">
      <alignment horizontal="left" vertical="top" wrapText="1" indent="1"/>
    </xf>
    <xf numFmtId="0" fontId="30" fillId="4" borderId="0" xfId="0" applyFont="1" applyFill="1" applyAlignment="1">
      <alignment horizontal="left" vertical="top" wrapText="1" indent="1"/>
    </xf>
    <xf numFmtId="0" fontId="61" fillId="3" borderId="0" xfId="1" applyFont="1" applyFill="1" applyAlignment="1">
      <alignment vertical="top" wrapText="1"/>
    </xf>
    <xf numFmtId="0" fontId="0" fillId="0" borderId="0" xfId="0" applyAlignment="1">
      <alignment vertical="top" wrapText="1"/>
    </xf>
    <xf numFmtId="0" fontId="58" fillId="7" borderId="52" xfId="1" applyFont="1" applyFill="1" applyBorder="1"/>
    <xf numFmtId="0" fontId="59" fillId="7" borderId="52" xfId="0" applyFont="1" applyFill="1" applyBorder="1"/>
    <xf numFmtId="8" fontId="19" fillId="0" borderId="0" xfId="1" applyNumberFormat="1" applyAlignment="1">
      <alignment wrapText="1"/>
    </xf>
    <xf numFmtId="0" fontId="19" fillId="0" borderId="0" xfId="1" applyAlignment="1">
      <alignment wrapText="1"/>
    </xf>
    <xf numFmtId="0" fontId="33" fillId="8" borderId="52" xfId="1" applyFont="1" applyFill="1" applyBorder="1" applyAlignment="1">
      <alignment horizontal="center" vertical="center"/>
    </xf>
    <xf numFmtId="8" fontId="33" fillId="8" borderId="52" xfId="1" applyNumberFormat="1" applyFont="1" applyFill="1" applyBorder="1" applyAlignment="1" applyProtection="1">
      <alignment horizontal="center" vertical="center"/>
      <protection locked="0"/>
    </xf>
    <xf numFmtId="0" fontId="33" fillId="8" borderId="0" xfId="1" applyFont="1" applyFill="1" applyAlignment="1">
      <alignment horizontal="center" vertical="center"/>
    </xf>
    <xf numFmtId="0" fontId="20" fillId="0" borderId="53" xfId="1" applyFont="1" applyBorder="1"/>
    <xf numFmtId="0" fontId="20" fillId="0" borderId="54" xfId="1" applyFont="1" applyBorder="1"/>
    <xf numFmtId="8" fontId="19" fillId="0" borderId="0" xfId="1" applyNumberFormat="1" applyAlignment="1">
      <alignment vertical="top" wrapText="1"/>
    </xf>
    <xf numFmtId="0" fontId="19" fillId="0" borderId="0" xfId="1" applyAlignment="1">
      <alignment vertical="top" wrapText="1"/>
    </xf>
    <xf numFmtId="8" fontId="53" fillId="3" borderId="53" xfId="1" applyNumberFormat="1" applyFont="1" applyFill="1" applyBorder="1" applyAlignment="1">
      <alignment horizontal="right" indent="1"/>
    </xf>
    <xf numFmtId="0" fontId="25" fillId="0" borderId="56" xfId="0" applyFont="1" applyBorder="1" applyAlignment="1">
      <alignment horizontal="right" indent="1"/>
    </xf>
    <xf numFmtId="0" fontId="19" fillId="18" borderId="0" xfId="1" applyFill="1"/>
    <xf numFmtId="0" fontId="0" fillId="18" borderId="59" xfId="0" applyFill="1" applyBorder="1" applyAlignment="1">
      <alignment horizontal="left"/>
    </xf>
    <xf numFmtId="164" fontId="63" fillId="0" borderId="13" xfId="0" applyNumberFormat="1" applyFont="1" applyBorder="1" applyAlignment="1">
      <alignment horizontal="left" vertical="center" wrapText="1" indent="1"/>
    </xf>
    <xf numFmtId="164" fontId="63" fillId="0" borderId="37" xfId="0" applyNumberFormat="1" applyFont="1" applyBorder="1" applyAlignment="1">
      <alignment horizontal="left" vertical="center" wrapText="1" indent="1"/>
    </xf>
    <xf numFmtId="0" fontId="10" fillId="0" borderId="24" xfId="0" applyFont="1" applyBorder="1" applyAlignment="1">
      <alignment horizontal="left" vertical="top" wrapText="1"/>
    </xf>
    <xf numFmtId="0" fontId="2" fillId="0" borderId="6" xfId="0" applyFont="1" applyBorder="1" applyAlignment="1">
      <alignment horizontal="left" vertical="top" wrapText="1"/>
    </xf>
    <xf numFmtId="0" fontId="2" fillId="0" borderId="25" xfId="0" applyFont="1" applyBorder="1" applyAlignment="1">
      <alignment horizontal="left" vertical="top" wrapText="1"/>
    </xf>
    <xf numFmtId="0" fontId="0" fillId="10" borderId="5" xfId="0" applyFill="1" applyBorder="1" applyAlignment="1" applyProtection="1">
      <alignment horizontal="left" vertical="center" wrapText="1"/>
      <protection locked="0"/>
    </xf>
    <xf numFmtId="0" fontId="0" fillId="10" borderId="6" xfId="0" applyFill="1" applyBorder="1" applyAlignment="1" applyProtection="1">
      <alignment horizontal="left" vertical="center" wrapText="1"/>
      <protection locked="0"/>
    </xf>
    <xf numFmtId="0" fontId="0" fillId="10" borderId="7" xfId="0" applyFill="1" applyBorder="1" applyAlignment="1" applyProtection="1">
      <alignment horizontal="left" vertical="center" wrapText="1"/>
      <protection locked="0"/>
    </xf>
    <xf numFmtId="164" fontId="0" fillId="10" borderId="5" xfId="0" applyNumberFormat="1" applyFill="1" applyBorder="1" applyAlignment="1" applyProtection="1">
      <alignment horizontal="center" vertical="center" wrapText="1"/>
      <protection locked="0"/>
    </xf>
    <xf numFmtId="164" fontId="0" fillId="10" borderId="7" xfId="0" applyNumberFormat="1"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25" xfId="0" applyFill="1" applyBorder="1" applyAlignment="1" applyProtection="1">
      <alignment horizontal="center" vertical="center" wrapText="1"/>
      <protection locked="0"/>
    </xf>
    <xf numFmtId="0" fontId="14" fillId="0" borderId="38" xfId="0" applyFont="1" applyBorder="1" applyAlignment="1">
      <alignment horizontal="left" vertical="center" wrapText="1" indent="1"/>
    </xf>
    <xf numFmtId="0" fontId="4" fillId="0" borderId="38" xfId="0" applyFont="1" applyBorder="1" applyAlignment="1">
      <alignment horizontal="left" vertical="center" wrapText="1" indent="1"/>
    </xf>
    <xf numFmtId="0" fontId="15" fillId="0" borderId="44" xfId="0" applyFont="1" applyBorder="1" applyAlignment="1">
      <alignment horizontal="left" vertical="center" wrapText="1"/>
    </xf>
    <xf numFmtId="0" fontId="5" fillId="0" borderId="45" xfId="0" applyFont="1" applyBorder="1" applyAlignment="1">
      <alignment horizontal="left" vertical="center" wrapText="1"/>
    </xf>
    <xf numFmtId="0" fontId="44" fillId="0" borderId="35" xfId="0" applyFont="1" applyBorder="1" applyAlignment="1">
      <alignment horizontal="left" vertical="center" wrapText="1"/>
    </xf>
    <xf numFmtId="0" fontId="25" fillId="0" borderId="15" xfId="0" applyFont="1" applyBorder="1" applyAlignment="1">
      <alignment horizontal="left" vertical="center" wrapText="1"/>
    </xf>
    <xf numFmtId="164" fontId="0" fillId="10" borderId="2" xfId="0" applyNumberFormat="1" applyFill="1" applyBorder="1" applyAlignment="1" applyProtection="1">
      <alignment horizontal="center" vertical="center" wrapText="1"/>
      <protection locked="0"/>
    </xf>
    <xf numFmtId="164" fontId="0" fillId="10" borderId="4" xfId="0" applyNumberFormat="1" applyFill="1" applyBorder="1" applyAlignment="1" applyProtection="1">
      <alignment horizontal="center" vertical="center" wrapText="1"/>
      <protection locked="0"/>
    </xf>
    <xf numFmtId="0" fontId="0" fillId="10" borderId="2" xfId="0" applyFill="1" applyBorder="1" applyAlignment="1" applyProtection="1">
      <alignment horizontal="center" vertical="center" wrapText="1"/>
      <protection locked="0"/>
    </xf>
    <xf numFmtId="0" fontId="0" fillId="10" borderId="30" xfId="0" applyFill="1" applyBorder="1" applyAlignment="1" applyProtection="1">
      <alignment horizontal="center" vertical="center" wrapText="1"/>
      <protection locked="0"/>
    </xf>
    <xf numFmtId="0" fontId="0" fillId="10" borderId="2" xfId="0" applyFill="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4" xfId="0" applyBorder="1" applyAlignment="1" applyProtection="1">
      <alignment horizontal="center" vertical="center" wrapText="1"/>
      <protection locked="0"/>
    </xf>
    <xf numFmtId="0" fontId="45" fillId="10" borderId="22" xfId="0" applyFont="1" applyFill="1" applyBorder="1" applyAlignment="1" applyProtection="1">
      <alignment horizontal="left" vertical="center" wrapText="1" indent="1"/>
      <protection locked="0"/>
    </xf>
    <xf numFmtId="0" fontId="46" fillId="10" borderId="9" xfId="0" applyFont="1" applyFill="1" applyBorder="1" applyAlignment="1" applyProtection="1">
      <alignment horizontal="left" vertical="center" wrapText="1" indent="1"/>
      <protection locked="0"/>
    </xf>
    <xf numFmtId="0" fontId="46" fillId="10" borderId="23" xfId="0" applyFont="1" applyFill="1" applyBorder="1" applyAlignment="1" applyProtection="1">
      <alignment horizontal="left" vertical="center" wrapText="1" indent="1"/>
      <protection locked="0"/>
    </xf>
    <xf numFmtId="0" fontId="47" fillId="10" borderId="22" xfId="0" applyFont="1" applyFill="1" applyBorder="1" applyAlignment="1" applyProtection="1">
      <alignment horizontal="left" vertical="center" wrapText="1" indent="1"/>
      <protection locked="0"/>
    </xf>
    <xf numFmtId="0" fontId="48" fillId="10" borderId="10" xfId="0" applyFont="1" applyFill="1" applyBorder="1" applyAlignment="1" applyProtection="1">
      <alignment horizontal="left" vertical="center" wrapText="1" indent="1"/>
      <protection locked="0"/>
    </xf>
    <xf numFmtId="0" fontId="10" fillId="0" borderId="5" xfId="0" applyFont="1" applyBorder="1" applyAlignment="1">
      <alignment horizontal="left" vertical="top" wrapText="1"/>
    </xf>
    <xf numFmtId="0" fontId="0" fillId="0" borderId="25" xfId="0" applyBorder="1" applyAlignment="1">
      <alignment horizontal="left" vertical="top" wrapText="1"/>
    </xf>
    <xf numFmtId="0" fontId="2" fillId="0" borderId="7" xfId="0" applyFont="1" applyBorder="1" applyAlignment="1">
      <alignment horizontal="left" vertical="top" wrapText="1"/>
    </xf>
    <xf numFmtId="0" fontId="48" fillId="10" borderId="9" xfId="0" applyFont="1" applyFill="1" applyBorder="1" applyAlignment="1" applyProtection="1">
      <alignment horizontal="left" vertical="center" wrapText="1"/>
      <protection locked="0"/>
    </xf>
    <xf numFmtId="0" fontId="38" fillId="10" borderId="23" xfId="0" applyFont="1" applyFill="1" applyBorder="1" applyAlignment="1" applyProtection="1">
      <alignment horizontal="left" vertical="center" wrapText="1"/>
      <protection locked="0"/>
    </xf>
    <xf numFmtId="0" fontId="48" fillId="10" borderId="9" xfId="0" applyFont="1" applyFill="1" applyBorder="1" applyAlignment="1" applyProtection="1">
      <alignment horizontal="left" vertical="center" wrapText="1" indent="1"/>
      <protection locked="0"/>
    </xf>
    <xf numFmtId="0" fontId="48" fillId="10" borderId="23" xfId="0" applyFont="1" applyFill="1" applyBorder="1" applyAlignment="1" applyProtection="1">
      <alignment horizontal="left" vertical="center" wrapText="1" indent="1"/>
      <protection locked="0"/>
    </xf>
    <xf numFmtId="0" fontId="23" fillId="10" borderId="29" xfId="0" applyFont="1" applyFill="1" applyBorder="1" applyAlignment="1">
      <alignment horizontal="left" vertical="center" wrapText="1" indent="1"/>
    </xf>
    <xf numFmtId="0" fontId="0" fillId="10" borderId="3" xfId="0" applyFill="1" applyBorder="1" applyAlignment="1">
      <alignment horizontal="left" vertical="center" wrapText="1" indent="1"/>
    </xf>
    <xf numFmtId="0" fontId="0" fillId="10" borderId="3" xfId="0" applyFill="1" applyBorder="1" applyAlignment="1">
      <alignment horizontal="left" vertical="top" wrapText="1"/>
    </xf>
    <xf numFmtId="0" fontId="0" fillId="10" borderId="30" xfId="0" applyFill="1" applyBorder="1" applyAlignment="1">
      <alignment horizontal="left" vertical="top" wrapText="1"/>
    </xf>
    <xf numFmtId="0" fontId="0" fillId="0" borderId="29" xfId="0" applyBorder="1" applyAlignment="1">
      <alignment horizontal="left" vertical="top" wrapText="1"/>
    </xf>
    <xf numFmtId="0" fontId="0" fillId="0" borderId="3" xfId="0" applyBorder="1" applyAlignment="1">
      <alignment horizontal="left" vertical="top" wrapText="1"/>
    </xf>
    <xf numFmtId="0" fontId="0" fillId="0" borderId="30" xfId="0" applyBorder="1" applyAlignment="1">
      <alignment horizontal="left" vertical="top" wrapText="1"/>
    </xf>
    <xf numFmtId="0" fontId="2" fillId="0" borderId="24" xfId="0" applyFont="1" applyBorder="1" applyAlignment="1">
      <alignment horizontal="left" vertical="top" wrapText="1"/>
    </xf>
    <xf numFmtId="0" fontId="47" fillId="0" borderId="26" xfId="0" applyFont="1" applyBorder="1" applyAlignment="1">
      <alignment horizontal="left" vertical="center" wrapText="1" indent="2"/>
    </xf>
    <xf numFmtId="0" fontId="48" fillId="0" borderId="13" xfId="0" applyFont="1" applyBorder="1" applyAlignment="1">
      <alignment horizontal="left" vertical="center" wrapText="1" indent="2"/>
    </xf>
    <xf numFmtId="0" fontId="47" fillId="0" borderId="8" xfId="0" applyFont="1" applyBorder="1" applyAlignment="1">
      <alignment horizontal="left" vertical="center" wrapText="1" indent="2"/>
    </xf>
    <xf numFmtId="0" fontId="43" fillId="0" borderId="9" xfId="0" applyFont="1" applyBorder="1" applyAlignment="1">
      <alignment horizontal="left" vertical="center" wrapText="1" indent="2"/>
    </xf>
    <xf numFmtId="0" fontId="43" fillId="0" borderId="23" xfId="0" applyFont="1" applyBorder="1" applyAlignment="1">
      <alignment horizontal="left" vertical="center" wrapText="1" indent="2"/>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1" fillId="0" borderId="8" xfId="0" applyFont="1" applyBorder="1" applyAlignment="1">
      <alignment horizontal="left" vertical="center" wrapText="1"/>
    </xf>
    <xf numFmtId="0" fontId="0" fillId="0" borderId="9" xfId="0" applyBorder="1" applyAlignment="1">
      <alignment horizontal="left" vertical="top" wrapText="1"/>
    </xf>
    <xf numFmtId="0" fontId="22" fillId="0" borderId="9" xfId="0" applyFont="1" applyBorder="1" applyAlignment="1">
      <alignment horizontal="left" vertical="top" wrapText="1"/>
    </xf>
    <xf numFmtId="0" fontId="0" fillId="0" borderId="10" xfId="0" applyBorder="1" applyAlignment="1">
      <alignment horizontal="left" vertical="top" wrapText="1"/>
    </xf>
    <xf numFmtId="0" fontId="10" fillId="0" borderId="20" xfId="0" applyFont="1" applyBorder="1" applyAlignment="1">
      <alignment horizontal="left" vertical="top" wrapText="1"/>
    </xf>
    <xf numFmtId="0" fontId="2" fillId="0" borderId="18" xfId="0" applyFont="1" applyBorder="1" applyAlignment="1">
      <alignment horizontal="left" vertical="top" wrapText="1"/>
    </xf>
    <xf numFmtId="0" fontId="2" fillId="0" borderId="21" xfId="0" applyFont="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2" fillId="0" borderId="5" xfId="0" applyFont="1" applyBorder="1" applyAlignment="1">
      <alignment horizontal="left" vertical="top" wrapText="1"/>
    </xf>
    <xf numFmtId="0" fontId="2" fillId="0" borderId="39" xfId="0" applyFont="1" applyBorder="1" applyAlignment="1">
      <alignment horizontal="center" vertical="top" wrapText="1"/>
    </xf>
    <xf numFmtId="0" fontId="2" fillId="0" borderId="40" xfId="0" applyFont="1" applyBorder="1" applyAlignment="1">
      <alignment horizontal="center" vertical="top" wrapText="1"/>
    </xf>
    <xf numFmtId="0" fontId="2" fillId="0" borderId="41" xfId="0" applyFont="1" applyBorder="1" applyAlignment="1">
      <alignment horizontal="center" vertical="top" wrapText="1"/>
    </xf>
    <xf numFmtId="0" fontId="10" fillId="5" borderId="14" xfId="0" applyFont="1" applyFill="1" applyBorder="1" applyAlignment="1">
      <alignment horizontal="left" vertical="top" wrapText="1"/>
    </xf>
    <xf numFmtId="0" fontId="0" fillId="5" borderId="15" xfId="0" applyFill="1" applyBorder="1" applyAlignment="1">
      <alignment horizontal="left" vertical="top" wrapText="1"/>
    </xf>
    <xf numFmtId="0" fontId="0" fillId="5" borderId="16" xfId="0" applyFill="1" applyBorder="1" applyAlignment="1">
      <alignment horizontal="left" vertical="top" wrapText="1"/>
    </xf>
    <xf numFmtId="0" fontId="47" fillId="0" borderId="13" xfId="0" applyFont="1" applyBorder="1" applyAlignment="1">
      <alignment horizontal="left" vertical="center" wrapText="1" indent="2"/>
    </xf>
    <xf numFmtId="0" fontId="48" fillId="0" borderId="37" xfId="0" applyFont="1" applyBorder="1" applyAlignment="1">
      <alignment horizontal="left" vertical="center" wrapText="1" indent="2"/>
    </xf>
    <xf numFmtId="0" fontId="39" fillId="5" borderId="64" xfId="0" applyFont="1" applyFill="1" applyBorder="1" applyAlignment="1">
      <alignment horizontal="center" vertical="center" wrapText="1"/>
    </xf>
    <xf numFmtId="0" fontId="0" fillId="0" borderId="0" xfId="0" applyAlignment="1">
      <alignment horizontal="left" vertical="top"/>
    </xf>
    <xf numFmtId="0" fontId="0" fillId="0" borderId="64" xfId="0" applyBorder="1" applyAlignment="1">
      <alignment horizontal="left" vertical="top"/>
    </xf>
    <xf numFmtId="0" fontId="0" fillId="0" borderId="66" xfId="0" applyBorder="1" applyAlignment="1">
      <alignment horizontal="left" vertical="top"/>
    </xf>
    <xf numFmtId="0" fontId="0" fillId="0" borderId="72" xfId="0" applyBorder="1" applyAlignment="1">
      <alignment horizontal="left" vertical="top"/>
    </xf>
    <xf numFmtId="0" fontId="28" fillId="5" borderId="62" xfId="0" applyFont="1" applyFill="1" applyBorder="1" applyAlignment="1">
      <alignment horizontal="center" vertical="top" wrapText="1"/>
    </xf>
    <xf numFmtId="0" fontId="0" fillId="0" borderId="71" xfId="0" applyBorder="1" applyAlignment="1">
      <alignment horizontal="left" vertical="top" wrapText="1"/>
    </xf>
    <xf numFmtId="0" fontId="0" fillId="0" borderId="63" xfId="0" applyBorder="1" applyAlignment="1">
      <alignment horizontal="left" vertical="top" wrapText="1"/>
    </xf>
    <xf numFmtId="0" fontId="28" fillId="10" borderId="2" xfId="0" applyFont="1" applyFill="1" applyBorder="1" applyAlignment="1" applyProtection="1">
      <alignment horizontal="center" vertical="center" wrapText="1"/>
      <protection locked="0"/>
    </xf>
    <xf numFmtId="0" fontId="0" fillId="10" borderId="3" xfId="0" applyFill="1" applyBorder="1" applyAlignment="1" applyProtection="1">
      <alignment horizontal="left" vertical="center" wrapText="1"/>
      <protection locked="0"/>
    </xf>
    <xf numFmtId="0" fontId="0" fillId="10" borderId="4" xfId="0" applyFill="1" applyBorder="1" applyAlignment="1" applyProtection="1">
      <alignment horizontal="left" vertical="center" wrapText="1"/>
      <protection locked="0"/>
    </xf>
    <xf numFmtId="0" fontId="0" fillId="0" borderId="30" xfId="0" applyBorder="1" applyAlignment="1" applyProtection="1">
      <alignment horizontal="center" vertical="center" wrapText="1"/>
      <protection locked="0"/>
    </xf>
    <xf numFmtId="0" fontId="64" fillId="0" borderId="0" xfId="0" applyFont="1" applyAlignment="1">
      <alignment horizontal="left" vertical="top"/>
    </xf>
    <xf numFmtId="0" fontId="30" fillId="0" borderId="0" xfId="0" applyFont="1" applyAlignment="1">
      <alignment horizontal="left" vertical="top"/>
    </xf>
    <xf numFmtId="0" fontId="5" fillId="17" borderId="50" xfId="0" applyFont="1" applyFill="1" applyBorder="1" applyAlignment="1">
      <alignment horizontal="left" vertical="top" wrapText="1"/>
    </xf>
    <xf numFmtId="0" fontId="5" fillId="17" borderId="17" xfId="0" applyFont="1" applyFill="1" applyBorder="1" applyAlignment="1">
      <alignment horizontal="left" vertical="top" wrapText="1"/>
    </xf>
    <xf numFmtId="0" fontId="0" fillId="17" borderId="18" xfId="0" applyFill="1" applyBorder="1" applyAlignment="1">
      <alignment horizontal="left" vertical="top" wrapText="1"/>
    </xf>
    <xf numFmtId="0" fontId="0" fillId="17" borderId="21" xfId="0" applyFill="1" applyBorder="1" applyAlignment="1">
      <alignment horizontal="left" vertical="top" wrapText="1"/>
    </xf>
    <xf numFmtId="0" fontId="6" fillId="0" borderId="17" xfId="0" applyFont="1" applyBorder="1" applyAlignment="1">
      <alignment horizontal="left" vertical="top" wrapText="1"/>
    </xf>
    <xf numFmtId="0" fontId="0" fillId="0" borderId="18" xfId="0" applyBorder="1" applyAlignment="1">
      <alignment horizontal="left" vertical="top" wrapText="1"/>
    </xf>
    <xf numFmtId="0" fontId="0" fillId="0" borderId="21" xfId="0" applyBorder="1" applyAlignment="1">
      <alignment horizontal="left" vertical="top" wrapText="1"/>
    </xf>
    <xf numFmtId="0" fontId="5" fillId="17" borderId="27" xfId="0" applyFont="1" applyFill="1" applyBorder="1" applyAlignment="1">
      <alignment horizontal="left" vertical="top" wrapText="1"/>
    </xf>
    <xf numFmtId="0" fontId="0" fillId="17" borderId="0" xfId="0" applyFill="1" applyAlignment="1">
      <alignment horizontal="left" vertical="top" wrapText="1"/>
    </xf>
    <xf numFmtId="0" fontId="0" fillId="17" borderId="28" xfId="0" applyFill="1" applyBorder="1" applyAlignment="1">
      <alignment horizontal="left" vertical="top" wrapText="1"/>
    </xf>
    <xf numFmtId="0" fontId="0" fillId="17" borderId="33" xfId="0" applyFill="1" applyBorder="1" applyAlignment="1">
      <alignment horizontal="left" vertical="top" wrapText="1"/>
    </xf>
    <xf numFmtId="0" fontId="0" fillId="17" borderId="34" xfId="0" applyFill="1" applyBorder="1" applyAlignment="1">
      <alignment horizontal="left" vertical="top" wrapText="1"/>
    </xf>
    <xf numFmtId="0" fontId="0" fillId="17" borderId="51" xfId="0" applyFill="1" applyBorder="1" applyAlignment="1">
      <alignment horizontal="left" vertical="top" wrapText="1"/>
    </xf>
    <xf numFmtId="0" fontId="24" fillId="10" borderId="27" xfId="0" applyFont="1" applyFill="1" applyBorder="1" applyAlignment="1" applyProtection="1">
      <alignment horizontal="left" vertical="top" wrapText="1"/>
      <protection locked="0"/>
    </xf>
    <xf numFmtId="0" fontId="29" fillId="10" borderId="0" xfId="0" applyFont="1" applyFill="1" applyAlignment="1" applyProtection="1">
      <alignment horizontal="left" vertical="top" wrapText="1"/>
      <protection locked="0"/>
    </xf>
    <xf numFmtId="0" fontId="29" fillId="10" borderId="28" xfId="0" applyFont="1" applyFill="1" applyBorder="1" applyAlignment="1" applyProtection="1">
      <alignment horizontal="left" vertical="top" wrapText="1"/>
      <protection locked="0"/>
    </xf>
    <xf numFmtId="0" fontId="29" fillId="10" borderId="27" xfId="0" applyFont="1" applyFill="1" applyBorder="1" applyAlignment="1" applyProtection="1">
      <alignment horizontal="left" vertical="top" wrapText="1"/>
      <protection locked="0"/>
    </xf>
    <xf numFmtId="0" fontId="29" fillId="10" borderId="33" xfId="0" applyFont="1" applyFill="1" applyBorder="1" applyAlignment="1" applyProtection="1">
      <alignment horizontal="left" vertical="top" wrapText="1"/>
      <protection locked="0"/>
    </xf>
    <xf numFmtId="0" fontId="29" fillId="10" borderId="34" xfId="0" applyFont="1" applyFill="1" applyBorder="1" applyAlignment="1" applyProtection="1">
      <alignment horizontal="left" vertical="top" wrapText="1"/>
      <protection locked="0"/>
    </xf>
    <xf numFmtId="0" fontId="29" fillId="10" borderId="51" xfId="0" applyFont="1" applyFill="1" applyBorder="1" applyAlignment="1" applyProtection="1">
      <alignment horizontal="left" vertical="top" wrapText="1"/>
      <protection locked="0"/>
    </xf>
    <xf numFmtId="0" fontId="17" fillId="0" borderId="44" xfId="0" applyFont="1" applyBorder="1" applyAlignment="1">
      <alignment horizontal="left" vertical="top" wrapText="1"/>
    </xf>
    <xf numFmtId="0" fontId="30" fillId="0" borderId="45" xfId="0" applyFont="1" applyBorder="1" applyAlignment="1">
      <alignment horizontal="left" vertical="top" wrapText="1"/>
    </xf>
    <xf numFmtId="0" fontId="30" fillId="0" borderId="46" xfId="0" applyFont="1" applyBorder="1" applyAlignment="1">
      <alignment horizontal="left" vertical="top" wrapText="1"/>
    </xf>
    <xf numFmtId="0" fontId="5" fillId="2" borderId="48" xfId="0" applyFont="1" applyFill="1" applyBorder="1" applyAlignment="1">
      <alignment horizontal="right" vertical="top" wrapText="1"/>
    </xf>
    <xf numFmtId="0" fontId="5" fillId="2" borderId="49" xfId="0" applyFont="1" applyFill="1" applyBorder="1" applyAlignment="1">
      <alignment horizontal="right" vertical="top" wrapText="1"/>
    </xf>
    <xf numFmtId="164" fontId="31" fillId="0" borderId="49" xfId="0" applyNumberFormat="1" applyFont="1" applyBorder="1" applyAlignment="1">
      <alignment horizontal="center" vertical="center" wrapText="1"/>
    </xf>
    <xf numFmtId="0" fontId="0" fillId="10" borderId="49" xfId="0" applyFill="1" applyBorder="1" applyAlignment="1" applyProtection="1">
      <alignment horizontal="center" vertical="center" wrapText="1"/>
      <protection locked="0"/>
    </xf>
    <xf numFmtId="0" fontId="0" fillId="10" borderId="43" xfId="0" applyFill="1" applyBorder="1" applyAlignment="1" applyProtection="1">
      <alignment horizontal="center" vertical="center" wrapText="1"/>
      <protection locked="0"/>
    </xf>
    <xf numFmtId="0" fontId="5" fillId="17" borderId="33" xfId="0" applyFont="1" applyFill="1" applyBorder="1" applyAlignment="1">
      <alignment horizontal="left" vertical="top" wrapText="1"/>
    </xf>
    <xf numFmtId="0" fontId="6" fillId="2" borderId="39" xfId="0" applyFont="1" applyFill="1" applyBorder="1" applyAlignment="1">
      <alignment horizontal="left" vertical="top" wrapText="1"/>
    </xf>
    <xf numFmtId="0" fontId="6" fillId="2" borderId="40" xfId="0" applyFont="1" applyFill="1" applyBorder="1" applyAlignment="1">
      <alignment horizontal="left" vertical="top" wrapText="1"/>
    </xf>
    <xf numFmtId="0" fontId="6" fillId="2" borderId="41" xfId="0" applyFont="1" applyFill="1" applyBorder="1" applyAlignment="1">
      <alignment horizontal="left" vertical="top" wrapText="1"/>
    </xf>
    <xf numFmtId="0" fontId="16" fillId="0" borderId="0" xfId="0" applyFont="1" applyAlignment="1">
      <alignment horizontal="left" vertical="top" wrapText="1"/>
    </xf>
    <xf numFmtId="0" fontId="7" fillId="0" borderId="0" xfId="0" applyFont="1" applyAlignment="1">
      <alignment horizontal="left" vertical="top" wrapText="1"/>
    </xf>
    <xf numFmtId="0" fontId="7" fillId="0" borderId="28"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30" xfId="0" applyFont="1" applyBorder="1" applyAlignment="1">
      <alignment horizontal="left" vertical="top" wrapText="1"/>
    </xf>
    <xf numFmtId="0" fontId="28" fillId="10" borderId="2" xfId="0" applyFont="1" applyFill="1" applyBorder="1" applyAlignment="1" applyProtection="1">
      <alignment horizontal="left" vertical="center" wrapText="1"/>
      <protection locked="0"/>
    </xf>
    <xf numFmtId="0" fontId="35" fillId="4" borderId="0" xfId="1" applyFont="1" applyFill="1" applyAlignment="1">
      <alignment vertical="top" wrapText="1"/>
    </xf>
    <xf numFmtId="0" fontId="19" fillId="4" borderId="0" xfId="1" applyFill="1" applyAlignment="1">
      <alignment vertical="top" wrapText="1"/>
    </xf>
    <xf numFmtId="0" fontId="35" fillId="4" borderId="0" xfId="1" applyFont="1" applyFill="1"/>
    <xf numFmtId="0" fontId="51" fillId="28" borderId="0" xfId="0" applyFont="1" applyFill="1" applyAlignment="1">
      <alignment horizontal="center" vertical="center" wrapText="1"/>
    </xf>
    <xf numFmtId="0" fontId="0" fillId="0" borderId="0" xfId="0" applyAlignment="1">
      <alignment horizontal="left" vertical="top" wrapText="1"/>
    </xf>
    <xf numFmtId="49" fontId="47" fillId="0" borderId="26" xfId="0" applyNumberFormat="1" applyFont="1" applyBorder="1" applyAlignment="1">
      <alignment horizontal="left" vertical="center" wrapText="1" indent="2"/>
    </xf>
    <xf numFmtId="49" fontId="48" fillId="0" borderId="13" xfId="0" applyNumberFormat="1" applyFont="1" applyBorder="1" applyAlignment="1">
      <alignment horizontal="left" vertical="center" wrapText="1" indent="2"/>
    </xf>
    <xf numFmtId="0" fontId="35" fillId="30" borderId="12" xfId="1" applyFont="1" applyFill="1" applyBorder="1" applyAlignment="1">
      <alignment vertical="top" wrapText="1"/>
    </xf>
    <xf numFmtId="0" fontId="28" fillId="0" borderId="0" xfId="0" applyFont="1" applyAlignment="1">
      <alignment vertical="top" wrapText="1"/>
    </xf>
    <xf numFmtId="0" fontId="28" fillId="0" borderId="59" xfId="0" applyFont="1" applyBorder="1" applyAlignment="1">
      <alignment vertical="top" wrapText="1"/>
    </xf>
    <xf numFmtId="0" fontId="28" fillId="0" borderId="12" xfId="0" applyFont="1" applyBorder="1" applyAlignment="1">
      <alignment vertical="top" wrapText="1"/>
    </xf>
    <xf numFmtId="0" fontId="28" fillId="0" borderId="60" xfId="0" applyFont="1" applyBorder="1" applyAlignment="1">
      <alignment vertical="top" wrapText="1"/>
    </xf>
    <xf numFmtId="0" fontId="28" fillId="0" borderId="52" xfId="0" applyFont="1" applyBorder="1" applyAlignment="1">
      <alignment vertical="top" wrapText="1"/>
    </xf>
    <xf numFmtId="0" fontId="28" fillId="0" borderId="61" xfId="0" applyFont="1" applyBorder="1" applyAlignment="1">
      <alignment vertical="top" wrapText="1"/>
    </xf>
    <xf numFmtId="0" fontId="35" fillId="30" borderId="12" xfId="1" applyFont="1" applyFill="1" applyBorder="1" applyAlignment="1">
      <alignment wrapText="1"/>
    </xf>
    <xf numFmtId="0" fontId="35" fillId="30" borderId="0" xfId="1" applyFont="1" applyFill="1" applyAlignment="1">
      <alignment wrapText="1"/>
    </xf>
    <xf numFmtId="0" fontId="35" fillId="30" borderId="59" xfId="1" applyFont="1" applyFill="1" applyBorder="1" applyAlignment="1">
      <alignment wrapText="1"/>
    </xf>
    <xf numFmtId="0" fontId="19" fillId="30" borderId="12" xfId="1" applyFill="1" applyBorder="1" applyAlignment="1">
      <alignment wrapText="1"/>
    </xf>
    <xf numFmtId="0" fontId="19" fillId="30" borderId="0" xfId="1" applyFill="1" applyAlignment="1">
      <alignment wrapText="1"/>
    </xf>
    <xf numFmtId="0" fontId="19" fillId="30" borderId="59" xfId="1" applyFill="1" applyBorder="1" applyAlignment="1">
      <alignment wrapText="1"/>
    </xf>
    <xf numFmtId="0" fontId="35" fillId="30" borderId="0" xfId="1" applyFont="1" applyFill="1" applyAlignment="1">
      <alignment vertical="top" wrapText="1"/>
    </xf>
    <xf numFmtId="0" fontId="35" fillId="30" borderId="59" xfId="1" applyFont="1" applyFill="1" applyBorder="1" applyAlignment="1">
      <alignment vertical="top" wrapText="1"/>
    </xf>
    <xf numFmtId="0" fontId="19" fillId="30" borderId="57" xfId="1" applyFill="1" applyBorder="1" applyAlignment="1">
      <alignment wrapText="1"/>
    </xf>
    <xf numFmtId="0" fontId="0" fillId="30" borderId="55" xfId="0" applyFill="1" applyBorder="1"/>
    <xf numFmtId="0" fontId="0" fillId="30" borderId="58" xfId="0" applyFill="1" applyBorder="1"/>
    <xf numFmtId="0" fontId="0" fillId="0" borderId="59" xfId="0" applyBorder="1" applyAlignment="1">
      <alignment vertical="top" wrapText="1"/>
    </xf>
    <xf numFmtId="0" fontId="0" fillId="0" borderId="12" xfId="0" applyBorder="1" applyAlignment="1">
      <alignment vertical="top" wrapText="1"/>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Light16"/>
  <colors>
    <mruColors>
      <color rgb="FFFFFFCC"/>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fmlaLink="$E$1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fmlaLink="$P$50" lockText="1" noThreeD="1"/>
</file>

<file path=xl/ctrlProps/ctrlProp105.xml><?xml version="1.0" encoding="utf-8"?>
<formControlPr xmlns="http://schemas.microsoft.com/office/spreadsheetml/2009/9/main" objectType="CheckBox" fmlaLink="$P$51" lockText="1" noThreeD="1"/>
</file>

<file path=xl/ctrlProps/ctrlProp106.xml><?xml version="1.0" encoding="utf-8"?>
<formControlPr xmlns="http://schemas.microsoft.com/office/spreadsheetml/2009/9/main" objectType="CheckBox" fmlaLink="$P$52" lockText="1" noThreeD="1"/>
</file>

<file path=xl/ctrlProps/ctrlProp107.xml><?xml version="1.0" encoding="utf-8"?>
<formControlPr xmlns="http://schemas.microsoft.com/office/spreadsheetml/2009/9/main" objectType="CheckBox" fmlaLink="$P$53" lockText="1" noThreeD="1"/>
</file>

<file path=xl/ctrlProps/ctrlProp108.xml><?xml version="1.0" encoding="utf-8"?>
<formControlPr xmlns="http://schemas.microsoft.com/office/spreadsheetml/2009/9/main" objectType="CheckBox" fmlaLink="'Employee Info'!$E$11" lockText="1" noThreeD="1"/>
</file>

<file path=xl/ctrlProps/ctrlProp109.xml><?xml version="1.0" encoding="utf-8"?>
<formControlPr xmlns="http://schemas.microsoft.com/office/spreadsheetml/2009/9/main" objectType="CheckBox" fmlaLink="'Employee Info'!$E$12"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fmlaLink="'Employee Info'!$E$13"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fmlaLink="$P$50" lockText="1" noThreeD="1"/>
</file>

<file path=xl/ctrlProps/ctrlProp118.xml><?xml version="1.0" encoding="utf-8"?>
<formControlPr xmlns="http://schemas.microsoft.com/office/spreadsheetml/2009/9/main" objectType="CheckBox" fmlaLink="$P$51" lockText="1" noThreeD="1"/>
</file>

<file path=xl/ctrlProps/ctrlProp119.xml><?xml version="1.0" encoding="utf-8"?>
<formControlPr xmlns="http://schemas.microsoft.com/office/spreadsheetml/2009/9/main" objectType="CheckBox" fmlaLink="$P$52"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fmlaLink="$P$53" lockText="1" noThreeD="1"/>
</file>

<file path=xl/ctrlProps/ctrlProp121.xml><?xml version="1.0" encoding="utf-8"?>
<formControlPr xmlns="http://schemas.microsoft.com/office/spreadsheetml/2009/9/main" objectType="CheckBox" fmlaLink="'Employee Info'!$E$11" lockText="1" noThreeD="1"/>
</file>

<file path=xl/ctrlProps/ctrlProp122.xml><?xml version="1.0" encoding="utf-8"?>
<formControlPr xmlns="http://schemas.microsoft.com/office/spreadsheetml/2009/9/main" objectType="CheckBox" fmlaLink="'Employee Info'!$E$12" lockText="1" noThreeD="1"/>
</file>

<file path=xl/ctrlProps/ctrlProp123.xml><?xml version="1.0" encoding="utf-8"?>
<formControlPr xmlns="http://schemas.microsoft.com/office/spreadsheetml/2009/9/main" objectType="CheckBox" fmlaLink="'Employee Info'!$E$13"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P$50" lockText="1" noThreeD="1"/>
</file>

<file path=xl/ctrlProps/ctrlProp130.xml><?xml version="1.0" encoding="utf-8"?>
<formControlPr xmlns="http://schemas.microsoft.com/office/spreadsheetml/2009/9/main" objectType="CheckBox" fmlaLink="$P$50" lockText="1" noThreeD="1"/>
</file>

<file path=xl/ctrlProps/ctrlProp131.xml><?xml version="1.0" encoding="utf-8"?>
<formControlPr xmlns="http://schemas.microsoft.com/office/spreadsheetml/2009/9/main" objectType="CheckBox" fmlaLink="$P$51" lockText="1" noThreeD="1"/>
</file>

<file path=xl/ctrlProps/ctrlProp132.xml><?xml version="1.0" encoding="utf-8"?>
<formControlPr xmlns="http://schemas.microsoft.com/office/spreadsheetml/2009/9/main" objectType="CheckBox" fmlaLink="$P$52" lockText="1" noThreeD="1"/>
</file>

<file path=xl/ctrlProps/ctrlProp133.xml><?xml version="1.0" encoding="utf-8"?>
<formControlPr xmlns="http://schemas.microsoft.com/office/spreadsheetml/2009/9/main" objectType="CheckBox" fmlaLink="$P$53" lockText="1" noThreeD="1"/>
</file>

<file path=xl/ctrlProps/ctrlProp134.xml><?xml version="1.0" encoding="utf-8"?>
<formControlPr xmlns="http://schemas.microsoft.com/office/spreadsheetml/2009/9/main" objectType="CheckBox" fmlaLink="'Employee Info'!$E$11" lockText="1" noThreeD="1"/>
</file>

<file path=xl/ctrlProps/ctrlProp135.xml><?xml version="1.0" encoding="utf-8"?>
<formControlPr xmlns="http://schemas.microsoft.com/office/spreadsheetml/2009/9/main" objectType="CheckBox" fmlaLink="'Employee Info'!$E$12" lockText="1" noThreeD="1"/>
</file>

<file path=xl/ctrlProps/ctrlProp136.xml><?xml version="1.0" encoding="utf-8"?>
<formControlPr xmlns="http://schemas.microsoft.com/office/spreadsheetml/2009/9/main" objectType="CheckBox" fmlaLink="'Employee Info'!$E$13"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P$51"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fmlaLink="$P$50" lockText="1" noThreeD="1"/>
</file>

<file path=xl/ctrlProps/ctrlProp144.xml><?xml version="1.0" encoding="utf-8"?>
<formControlPr xmlns="http://schemas.microsoft.com/office/spreadsheetml/2009/9/main" objectType="CheckBox" fmlaLink="$P$51" lockText="1" noThreeD="1"/>
</file>

<file path=xl/ctrlProps/ctrlProp145.xml><?xml version="1.0" encoding="utf-8"?>
<formControlPr xmlns="http://schemas.microsoft.com/office/spreadsheetml/2009/9/main" objectType="CheckBox" fmlaLink="$P$52" lockText="1" noThreeD="1"/>
</file>

<file path=xl/ctrlProps/ctrlProp146.xml><?xml version="1.0" encoding="utf-8"?>
<formControlPr xmlns="http://schemas.microsoft.com/office/spreadsheetml/2009/9/main" objectType="CheckBox" fmlaLink="$P$53" lockText="1" noThreeD="1"/>
</file>

<file path=xl/ctrlProps/ctrlProp147.xml><?xml version="1.0" encoding="utf-8"?>
<formControlPr xmlns="http://schemas.microsoft.com/office/spreadsheetml/2009/9/main" objectType="CheckBox" fmlaLink="'Employee Info'!$E$11" lockText="1" noThreeD="1"/>
</file>

<file path=xl/ctrlProps/ctrlProp148.xml><?xml version="1.0" encoding="utf-8"?>
<formControlPr xmlns="http://schemas.microsoft.com/office/spreadsheetml/2009/9/main" objectType="CheckBox" fmlaLink="'Employee Info'!$E$12" lockText="1" noThreeD="1"/>
</file>

<file path=xl/ctrlProps/ctrlProp149.xml><?xml version="1.0" encoding="utf-8"?>
<formControlPr xmlns="http://schemas.microsoft.com/office/spreadsheetml/2009/9/main" objectType="CheckBox" fmlaLink="'Employee Info'!$E$13" lockText="1" noThreeD="1"/>
</file>

<file path=xl/ctrlProps/ctrlProp15.xml><?xml version="1.0" encoding="utf-8"?>
<formControlPr xmlns="http://schemas.microsoft.com/office/spreadsheetml/2009/9/main" objectType="CheckBox" fmlaLink="$P$52"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fmlaLink="$P$50" lockText="1" noThreeD="1"/>
</file>

<file path=xl/ctrlProps/ctrlProp157.xml><?xml version="1.0" encoding="utf-8"?>
<formControlPr xmlns="http://schemas.microsoft.com/office/spreadsheetml/2009/9/main" objectType="CheckBox" fmlaLink="$P$51" lockText="1" noThreeD="1"/>
</file>

<file path=xl/ctrlProps/ctrlProp158.xml><?xml version="1.0" encoding="utf-8"?>
<formControlPr xmlns="http://schemas.microsoft.com/office/spreadsheetml/2009/9/main" objectType="CheckBox" fmlaLink="$P$52" lockText="1" noThreeD="1"/>
</file>

<file path=xl/ctrlProps/ctrlProp159.xml><?xml version="1.0" encoding="utf-8"?>
<formControlPr xmlns="http://schemas.microsoft.com/office/spreadsheetml/2009/9/main" objectType="CheckBox" fmlaLink="$P$53" lockText="1" noThreeD="1"/>
</file>

<file path=xl/ctrlProps/ctrlProp16.xml><?xml version="1.0" encoding="utf-8"?>
<formControlPr xmlns="http://schemas.microsoft.com/office/spreadsheetml/2009/9/main" objectType="CheckBox" fmlaLink="$P$53" lockText="1" noThreeD="1"/>
</file>

<file path=xl/ctrlProps/ctrlProp160.xml><?xml version="1.0" encoding="utf-8"?>
<formControlPr xmlns="http://schemas.microsoft.com/office/spreadsheetml/2009/9/main" objectType="CheckBox" fmlaLink="'Employee Info'!$E$11" lockText="1" noThreeD="1"/>
</file>

<file path=xl/ctrlProps/ctrlProp161.xml><?xml version="1.0" encoding="utf-8"?>
<formControlPr xmlns="http://schemas.microsoft.com/office/spreadsheetml/2009/9/main" objectType="CheckBox" fmlaLink="'Employee Info'!$E$12" lockText="1" noThreeD="1"/>
</file>

<file path=xl/ctrlProps/ctrlProp162.xml><?xml version="1.0" encoding="utf-8"?>
<formControlPr xmlns="http://schemas.microsoft.com/office/spreadsheetml/2009/9/main" objectType="CheckBox" fmlaLink="'Employee Info'!$E$13"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fmlaLink="$P$48" lockText="1" noThreeD="1"/>
</file>

<file path=xl/ctrlProps/ctrlProp17.xml><?xml version="1.0" encoding="utf-8"?>
<formControlPr xmlns="http://schemas.microsoft.com/office/spreadsheetml/2009/9/main" objectType="CheckBox" fmlaLink="'Employee Info'!$E$11" lockText="1" noThreeD="1"/>
</file>

<file path=xl/ctrlProps/ctrlProp170.xml><?xml version="1.0" encoding="utf-8"?>
<formControlPr xmlns="http://schemas.microsoft.com/office/spreadsheetml/2009/9/main" objectType="CheckBox" fmlaLink="$P$49" lockText="1" noThreeD="1"/>
</file>

<file path=xl/ctrlProps/ctrlProp171.xml><?xml version="1.0" encoding="utf-8"?>
<formControlPr xmlns="http://schemas.microsoft.com/office/spreadsheetml/2009/9/main" objectType="CheckBox" checked="Checked" fmlaLink="$P$50" lockText="1" noThreeD="1"/>
</file>

<file path=xl/ctrlProps/ctrlProp172.xml><?xml version="1.0" encoding="utf-8"?>
<formControlPr xmlns="http://schemas.microsoft.com/office/spreadsheetml/2009/9/main" objectType="CheckBox" fmlaLink="$P$51" lockText="1" noThreeD="1"/>
</file>

<file path=xl/ctrlProps/ctrlProp18.xml><?xml version="1.0" encoding="utf-8"?>
<formControlPr xmlns="http://schemas.microsoft.com/office/spreadsheetml/2009/9/main" objectType="CheckBox" fmlaLink="'Employee Info'!$E$12" lockText="1" noThreeD="1"/>
</file>

<file path=xl/ctrlProps/ctrlProp19.xml><?xml version="1.0" encoding="utf-8"?>
<formControlPr xmlns="http://schemas.microsoft.com/office/spreadsheetml/2009/9/main" objectType="CheckBox" fmlaLink="'Employee Info'!$E$13" lockText="1" noThreeD="1"/>
</file>

<file path=xl/ctrlProps/ctrlProp2.xml><?xml version="1.0" encoding="utf-8"?>
<formControlPr xmlns="http://schemas.microsoft.com/office/spreadsheetml/2009/9/main" objectType="CheckBox" fmlaLink="$E$12"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P$50" lockText="1" noThreeD="1"/>
</file>

<file path=xl/ctrlProps/ctrlProp27.xml><?xml version="1.0" encoding="utf-8"?>
<formControlPr xmlns="http://schemas.microsoft.com/office/spreadsheetml/2009/9/main" objectType="CheckBox" fmlaLink="$P$51" lockText="1" noThreeD="1"/>
</file>

<file path=xl/ctrlProps/ctrlProp28.xml><?xml version="1.0" encoding="utf-8"?>
<formControlPr xmlns="http://schemas.microsoft.com/office/spreadsheetml/2009/9/main" objectType="CheckBox" fmlaLink="$P$52" lockText="1" noThreeD="1"/>
</file>

<file path=xl/ctrlProps/ctrlProp29.xml><?xml version="1.0" encoding="utf-8"?>
<formControlPr xmlns="http://schemas.microsoft.com/office/spreadsheetml/2009/9/main" objectType="CheckBox" fmlaLink="$P$53" lockText="1" noThreeD="1"/>
</file>

<file path=xl/ctrlProps/ctrlProp3.xml><?xml version="1.0" encoding="utf-8"?>
<formControlPr xmlns="http://schemas.microsoft.com/office/spreadsheetml/2009/9/main" objectType="CheckBox" fmlaLink="$E$13" noThreeD="1"/>
</file>

<file path=xl/ctrlProps/ctrlProp30.xml><?xml version="1.0" encoding="utf-8"?>
<formControlPr xmlns="http://schemas.microsoft.com/office/spreadsheetml/2009/9/main" objectType="CheckBox" fmlaLink="'Employee Info'!$E$11" lockText="1" noThreeD="1"/>
</file>

<file path=xl/ctrlProps/ctrlProp31.xml><?xml version="1.0" encoding="utf-8"?>
<formControlPr xmlns="http://schemas.microsoft.com/office/spreadsheetml/2009/9/main" objectType="CheckBox" fmlaLink="'Employee Info'!$E$12" lockText="1" noThreeD="1"/>
</file>

<file path=xl/ctrlProps/ctrlProp32.xml><?xml version="1.0" encoding="utf-8"?>
<formControlPr xmlns="http://schemas.microsoft.com/office/spreadsheetml/2009/9/main" objectType="CheckBox" fmlaLink="'Employee Info'!$E$13"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fmlaLink="$P$50" lockText="1" noThreeD="1"/>
</file>

<file path=xl/ctrlProps/ctrlProp4.xml><?xml version="1.0" encoding="utf-8"?>
<formControlPr xmlns="http://schemas.microsoft.com/office/spreadsheetml/2009/9/main" objectType="CheckBox" fmlaLink="'Employee Info'!$E$11" lockText="1" noThreeD="1"/>
</file>

<file path=xl/ctrlProps/ctrlProp40.xml><?xml version="1.0" encoding="utf-8"?>
<formControlPr xmlns="http://schemas.microsoft.com/office/spreadsheetml/2009/9/main" objectType="CheckBox" fmlaLink="$P$51" lockText="1" noThreeD="1"/>
</file>

<file path=xl/ctrlProps/ctrlProp41.xml><?xml version="1.0" encoding="utf-8"?>
<formControlPr xmlns="http://schemas.microsoft.com/office/spreadsheetml/2009/9/main" objectType="CheckBox" fmlaLink="$P$52" lockText="1" noThreeD="1"/>
</file>

<file path=xl/ctrlProps/ctrlProp42.xml><?xml version="1.0" encoding="utf-8"?>
<formControlPr xmlns="http://schemas.microsoft.com/office/spreadsheetml/2009/9/main" objectType="CheckBox" fmlaLink="$P$53" lockText="1" noThreeD="1"/>
</file>

<file path=xl/ctrlProps/ctrlProp43.xml><?xml version="1.0" encoding="utf-8"?>
<formControlPr xmlns="http://schemas.microsoft.com/office/spreadsheetml/2009/9/main" objectType="CheckBox" fmlaLink="'Employee Info'!$E$11" lockText="1" noThreeD="1"/>
</file>

<file path=xl/ctrlProps/ctrlProp44.xml><?xml version="1.0" encoding="utf-8"?>
<formControlPr xmlns="http://schemas.microsoft.com/office/spreadsheetml/2009/9/main" objectType="CheckBox" fmlaLink="'Employee Info'!$E$12" lockText="1" noThreeD="1"/>
</file>

<file path=xl/ctrlProps/ctrlProp45.xml><?xml version="1.0" encoding="utf-8"?>
<formControlPr xmlns="http://schemas.microsoft.com/office/spreadsheetml/2009/9/main" objectType="CheckBox" fmlaLink="'Employee Info'!$E$13"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Employee Info'!$E$12"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fmlaLink="$P$50" lockText="1" noThreeD="1"/>
</file>

<file path=xl/ctrlProps/ctrlProp53.xml><?xml version="1.0" encoding="utf-8"?>
<formControlPr xmlns="http://schemas.microsoft.com/office/spreadsheetml/2009/9/main" objectType="CheckBox" fmlaLink="$P$51" lockText="1" noThreeD="1"/>
</file>

<file path=xl/ctrlProps/ctrlProp54.xml><?xml version="1.0" encoding="utf-8"?>
<formControlPr xmlns="http://schemas.microsoft.com/office/spreadsheetml/2009/9/main" objectType="CheckBox" fmlaLink="$P$52" lockText="1" noThreeD="1"/>
</file>

<file path=xl/ctrlProps/ctrlProp55.xml><?xml version="1.0" encoding="utf-8"?>
<formControlPr xmlns="http://schemas.microsoft.com/office/spreadsheetml/2009/9/main" objectType="CheckBox" fmlaLink="$P$53" lockText="1" noThreeD="1"/>
</file>

<file path=xl/ctrlProps/ctrlProp56.xml><?xml version="1.0" encoding="utf-8"?>
<formControlPr xmlns="http://schemas.microsoft.com/office/spreadsheetml/2009/9/main" objectType="CheckBox" fmlaLink="'Employee Info'!$E$11" lockText="1" noThreeD="1"/>
</file>

<file path=xl/ctrlProps/ctrlProp57.xml><?xml version="1.0" encoding="utf-8"?>
<formControlPr xmlns="http://schemas.microsoft.com/office/spreadsheetml/2009/9/main" objectType="CheckBox" fmlaLink="'Employee Info'!$E$12" lockText="1" noThreeD="1"/>
</file>

<file path=xl/ctrlProps/ctrlProp58.xml><?xml version="1.0" encoding="utf-8"?>
<formControlPr xmlns="http://schemas.microsoft.com/office/spreadsheetml/2009/9/main" objectType="CheckBox" fmlaLink="'Employee Info'!$E$13"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Employee Info'!$E$13"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P$50" lockText="1" noThreeD="1"/>
</file>

<file path=xl/ctrlProps/ctrlProp66.xml><?xml version="1.0" encoding="utf-8"?>
<formControlPr xmlns="http://schemas.microsoft.com/office/spreadsheetml/2009/9/main" objectType="CheckBox" fmlaLink="$P$51" lockText="1" noThreeD="1"/>
</file>

<file path=xl/ctrlProps/ctrlProp67.xml><?xml version="1.0" encoding="utf-8"?>
<formControlPr xmlns="http://schemas.microsoft.com/office/spreadsheetml/2009/9/main" objectType="CheckBox" fmlaLink="$P$52" lockText="1" noThreeD="1"/>
</file>

<file path=xl/ctrlProps/ctrlProp68.xml><?xml version="1.0" encoding="utf-8"?>
<formControlPr xmlns="http://schemas.microsoft.com/office/spreadsheetml/2009/9/main" objectType="CheckBox" fmlaLink="$P$53" lockText="1" noThreeD="1"/>
</file>

<file path=xl/ctrlProps/ctrlProp69.xml><?xml version="1.0" encoding="utf-8"?>
<formControlPr xmlns="http://schemas.microsoft.com/office/spreadsheetml/2009/9/main" objectType="CheckBox" fmlaLink="'Employee Info'!$E$11"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Employee Info'!$E$12" lockText="1" noThreeD="1"/>
</file>

<file path=xl/ctrlProps/ctrlProp71.xml><?xml version="1.0" encoding="utf-8"?>
<formControlPr xmlns="http://schemas.microsoft.com/office/spreadsheetml/2009/9/main" objectType="CheckBox" fmlaLink="'Employee Info'!$E$13"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P$50" lockText="1" noThreeD="1"/>
</file>

<file path=xl/ctrlProps/ctrlProp79.xml><?xml version="1.0" encoding="utf-8"?>
<formControlPr xmlns="http://schemas.microsoft.com/office/spreadsheetml/2009/9/main" objectType="CheckBox" fmlaLink="$P$51"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P$52" lockText="1" noThreeD="1"/>
</file>

<file path=xl/ctrlProps/ctrlProp81.xml><?xml version="1.0" encoding="utf-8"?>
<formControlPr xmlns="http://schemas.microsoft.com/office/spreadsheetml/2009/9/main" objectType="CheckBox" fmlaLink="$P$53" lockText="1" noThreeD="1"/>
</file>

<file path=xl/ctrlProps/ctrlProp82.xml><?xml version="1.0" encoding="utf-8"?>
<formControlPr xmlns="http://schemas.microsoft.com/office/spreadsheetml/2009/9/main" objectType="CheckBox" fmlaLink="'Employee Info'!$E$11" lockText="1" noThreeD="1"/>
</file>

<file path=xl/ctrlProps/ctrlProp83.xml><?xml version="1.0" encoding="utf-8"?>
<formControlPr xmlns="http://schemas.microsoft.com/office/spreadsheetml/2009/9/main" objectType="CheckBox" fmlaLink="'Employee Info'!$E$12" lockText="1" noThreeD="1"/>
</file>

<file path=xl/ctrlProps/ctrlProp84.xml><?xml version="1.0" encoding="utf-8"?>
<formControlPr xmlns="http://schemas.microsoft.com/office/spreadsheetml/2009/9/main" objectType="CheckBox" fmlaLink="'Employee Info'!$E$13"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fmlaLink="$P$50" lockText="1" noThreeD="1"/>
</file>

<file path=xl/ctrlProps/ctrlProp92.xml><?xml version="1.0" encoding="utf-8"?>
<formControlPr xmlns="http://schemas.microsoft.com/office/spreadsheetml/2009/9/main" objectType="CheckBox" fmlaLink="$P$51" lockText="1" noThreeD="1"/>
</file>

<file path=xl/ctrlProps/ctrlProp93.xml><?xml version="1.0" encoding="utf-8"?>
<formControlPr xmlns="http://schemas.microsoft.com/office/spreadsheetml/2009/9/main" objectType="CheckBox" fmlaLink="$P$52" lockText="1" noThreeD="1"/>
</file>

<file path=xl/ctrlProps/ctrlProp94.xml><?xml version="1.0" encoding="utf-8"?>
<formControlPr xmlns="http://schemas.microsoft.com/office/spreadsheetml/2009/9/main" objectType="CheckBox" fmlaLink="$P$53" lockText="1" noThreeD="1"/>
</file>

<file path=xl/ctrlProps/ctrlProp95.xml><?xml version="1.0" encoding="utf-8"?>
<formControlPr xmlns="http://schemas.microsoft.com/office/spreadsheetml/2009/9/main" objectType="CheckBox" fmlaLink="'Employee Info'!$E$11" lockText="1" noThreeD="1"/>
</file>

<file path=xl/ctrlProps/ctrlProp96.xml><?xml version="1.0" encoding="utf-8"?>
<formControlPr xmlns="http://schemas.microsoft.com/office/spreadsheetml/2009/9/main" objectType="CheckBox" fmlaLink="'Employee Info'!$E$12" lockText="1" noThreeD="1"/>
</file>

<file path=xl/ctrlProps/ctrlProp97.xml><?xml version="1.0" encoding="utf-8"?>
<formControlPr xmlns="http://schemas.microsoft.com/office/spreadsheetml/2009/9/main" objectType="CheckBox" fmlaLink="'Employee Info'!$E$13"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9</xdr:row>
          <xdr:rowOff>184150</xdr:rowOff>
        </xdr:from>
        <xdr:to>
          <xdr:col>1</xdr:col>
          <xdr:colOff>2032000</xdr:colOff>
          <xdr:row>11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Casual (AD)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152400</xdr:rowOff>
        </xdr:from>
        <xdr:to>
          <xdr:col>1</xdr:col>
          <xdr:colOff>2051050</xdr:colOff>
          <xdr:row>12</xdr:row>
          <xdr:rowOff>31750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Federal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171450</xdr:rowOff>
        </xdr:from>
        <xdr:to>
          <xdr:col>1</xdr:col>
          <xdr:colOff>2032000</xdr:colOff>
          <xdr:row>13</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Other</a:t>
              </a:r>
            </a:p>
          </xdr:txBody>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2</xdr:row>
          <xdr:rowOff>88900</xdr:rowOff>
        </xdr:from>
        <xdr:to>
          <xdr:col>8</xdr:col>
          <xdr:colOff>336550</xdr:colOff>
          <xdr:row>4</xdr:row>
          <xdr:rowOff>31750</xdr:rowOff>
        </xdr:to>
        <xdr:sp macro="" textlink="">
          <xdr:nvSpPr>
            <xdr:cNvPr id="30721" name="Check Box 1" descr="Casual" hidden="1">
              <a:extLst>
                <a:ext uri="{63B3BB69-23CF-44E3-9099-C40C66FF867C}">
                  <a14:compatExt spid="_x0000_s30721"/>
                </a:ext>
                <a:ext uri="{FF2B5EF4-FFF2-40B4-BE49-F238E27FC236}">
                  <a16:creationId xmlns:a16="http://schemas.microsoft.com/office/drawing/2014/main" id="{00000000-0008-0000-0B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Casual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3</xdr:row>
          <xdr:rowOff>12700</xdr:rowOff>
        </xdr:from>
        <xdr:to>
          <xdr:col>10</xdr:col>
          <xdr:colOff>298450</xdr:colOff>
          <xdr:row>3</xdr:row>
          <xdr:rowOff>222250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B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Federal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3</xdr:row>
          <xdr:rowOff>0</xdr:rowOff>
        </xdr:from>
        <xdr:to>
          <xdr:col>12</xdr:col>
          <xdr:colOff>222250</xdr:colOff>
          <xdr:row>3</xdr:row>
          <xdr:rowOff>222250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B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114300</xdr:rowOff>
        </xdr:from>
        <xdr:to>
          <xdr:col>7</xdr:col>
          <xdr:colOff>342900</xdr:colOff>
          <xdr:row>9</xdr:row>
          <xdr:rowOff>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B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7</xdr:row>
          <xdr:rowOff>127000</xdr:rowOff>
        </xdr:from>
        <xdr:to>
          <xdr:col>12</xdr:col>
          <xdr:colOff>247650</xdr:colOff>
          <xdr:row>9</xdr:row>
          <xdr:rowOff>12700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B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7</xdr:row>
          <xdr:rowOff>127000</xdr:rowOff>
        </xdr:from>
        <xdr:to>
          <xdr:col>13</xdr:col>
          <xdr:colOff>298450</xdr:colOff>
          <xdr:row>9</xdr:row>
          <xdr:rowOff>12700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B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127000</xdr:rowOff>
        </xdr:from>
        <xdr:to>
          <xdr:col>17</xdr:col>
          <xdr:colOff>228600</xdr:colOff>
          <xdr:row>9</xdr:row>
          <xdr:rowOff>12700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B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7</xdr:row>
          <xdr:rowOff>127000</xdr:rowOff>
        </xdr:from>
        <xdr:to>
          <xdr:col>19</xdr:col>
          <xdr:colOff>285750</xdr:colOff>
          <xdr:row>9</xdr:row>
          <xdr:rowOff>12700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B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508000</xdr:colOff>
          <xdr:row>7</xdr:row>
          <xdr:rowOff>114300</xdr:rowOff>
        </xdr:from>
        <xdr:to>
          <xdr:col>18</xdr:col>
          <xdr:colOff>361950</xdr:colOff>
          <xdr:row>9</xdr:row>
          <xdr:rowOff>31750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B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69850</xdr:rowOff>
        </xdr:from>
        <xdr:to>
          <xdr:col>4</xdr:col>
          <xdr:colOff>69850</xdr:colOff>
          <xdr:row>14</xdr:row>
          <xdr:rowOff>50800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B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69850</xdr:rowOff>
        </xdr:from>
        <xdr:to>
          <xdr:col>9</xdr:col>
          <xdr:colOff>88900</xdr:colOff>
          <xdr:row>14</xdr:row>
          <xdr:rowOff>50800</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B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13</xdr:row>
          <xdr:rowOff>69850</xdr:rowOff>
        </xdr:from>
        <xdr:to>
          <xdr:col>14</xdr:col>
          <xdr:colOff>152400</xdr:colOff>
          <xdr:row>14</xdr:row>
          <xdr:rowOff>50800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B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13</xdr:row>
          <xdr:rowOff>76200</xdr:rowOff>
        </xdr:from>
        <xdr:to>
          <xdr:col>19</xdr:col>
          <xdr:colOff>76200</xdr:colOff>
          <xdr:row>14</xdr:row>
          <xdr:rowOff>57150</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B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2</xdr:row>
          <xdr:rowOff>88900</xdr:rowOff>
        </xdr:from>
        <xdr:to>
          <xdr:col>8</xdr:col>
          <xdr:colOff>336550</xdr:colOff>
          <xdr:row>4</xdr:row>
          <xdr:rowOff>31750</xdr:rowOff>
        </xdr:to>
        <xdr:sp macro="" textlink="">
          <xdr:nvSpPr>
            <xdr:cNvPr id="31745" name="Check Box 1" descr="Casual" hidden="1">
              <a:extLst>
                <a:ext uri="{63B3BB69-23CF-44E3-9099-C40C66FF867C}">
                  <a14:compatExt spid="_x0000_s31745"/>
                </a:ext>
                <a:ext uri="{FF2B5EF4-FFF2-40B4-BE49-F238E27FC236}">
                  <a16:creationId xmlns:a16="http://schemas.microsoft.com/office/drawing/2014/main" id="{00000000-0008-0000-0C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Casual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3</xdr:row>
          <xdr:rowOff>12700</xdr:rowOff>
        </xdr:from>
        <xdr:to>
          <xdr:col>10</xdr:col>
          <xdr:colOff>298450</xdr:colOff>
          <xdr:row>3</xdr:row>
          <xdr:rowOff>222250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C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Federal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3</xdr:row>
          <xdr:rowOff>0</xdr:rowOff>
        </xdr:from>
        <xdr:to>
          <xdr:col>12</xdr:col>
          <xdr:colOff>247650</xdr:colOff>
          <xdr:row>3</xdr:row>
          <xdr:rowOff>222250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C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114300</xdr:rowOff>
        </xdr:from>
        <xdr:to>
          <xdr:col>7</xdr:col>
          <xdr:colOff>342900</xdr:colOff>
          <xdr:row>9</xdr:row>
          <xdr:rowOff>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C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7</xdr:row>
          <xdr:rowOff>127000</xdr:rowOff>
        </xdr:from>
        <xdr:to>
          <xdr:col>12</xdr:col>
          <xdr:colOff>247650</xdr:colOff>
          <xdr:row>9</xdr:row>
          <xdr:rowOff>12700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C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7</xdr:row>
          <xdr:rowOff>127000</xdr:rowOff>
        </xdr:from>
        <xdr:to>
          <xdr:col>13</xdr:col>
          <xdr:colOff>298450</xdr:colOff>
          <xdr:row>9</xdr:row>
          <xdr:rowOff>12700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C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127000</xdr:rowOff>
        </xdr:from>
        <xdr:to>
          <xdr:col>17</xdr:col>
          <xdr:colOff>228600</xdr:colOff>
          <xdr:row>9</xdr:row>
          <xdr:rowOff>12700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C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7</xdr:row>
          <xdr:rowOff>127000</xdr:rowOff>
        </xdr:from>
        <xdr:to>
          <xdr:col>19</xdr:col>
          <xdr:colOff>285750</xdr:colOff>
          <xdr:row>9</xdr:row>
          <xdr:rowOff>12700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C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508000</xdr:colOff>
          <xdr:row>7</xdr:row>
          <xdr:rowOff>114300</xdr:rowOff>
        </xdr:from>
        <xdr:to>
          <xdr:col>18</xdr:col>
          <xdr:colOff>361950</xdr:colOff>
          <xdr:row>9</xdr:row>
          <xdr:rowOff>31750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C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69850</xdr:rowOff>
        </xdr:from>
        <xdr:to>
          <xdr:col>4</xdr:col>
          <xdr:colOff>69850</xdr:colOff>
          <xdr:row>14</xdr:row>
          <xdr:rowOff>50800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C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69850</xdr:rowOff>
        </xdr:from>
        <xdr:to>
          <xdr:col>9</xdr:col>
          <xdr:colOff>88900</xdr:colOff>
          <xdr:row>14</xdr:row>
          <xdr:rowOff>50800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C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13</xdr:row>
          <xdr:rowOff>69850</xdr:rowOff>
        </xdr:from>
        <xdr:to>
          <xdr:col>14</xdr:col>
          <xdr:colOff>152400</xdr:colOff>
          <xdr:row>14</xdr:row>
          <xdr:rowOff>50800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C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13</xdr:row>
          <xdr:rowOff>76200</xdr:rowOff>
        </xdr:from>
        <xdr:to>
          <xdr:col>19</xdr:col>
          <xdr:colOff>76200</xdr:colOff>
          <xdr:row>14</xdr:row>
          <xdr:rowOff>57150</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C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2</xdr:row>
          <xdr:rowOff>88900</xdr:rowOff>
        </xdr:from>
        <xdr:to>
          <xdr:col>8</xdr:col>
          <xdr:colOff>336550</xdr:colOff>
          <xdr:row>4</xdr:row>
          <xdr:rowOff>31750</xdr:rowOff>
        </xdr:to>
        <xdr:sp macro="" textlink="">
          <xdr:nvSpPr>
            <xdr:cNvPr id="32769" name="Check Box 1" descr="Casual" hidden="1">
              <a:extLst>
                <a:ext uri="{63B3BB69-23CF-44E3-9099-C40C66FF867C}">
                  <a14:compatExt spid="_x0000_s32769"/>
                </a:ext>
                <a:ext uri="{FF2B5EF4-FFF2-40B4-BE49-F238E27FC236}">
                  <a16:creationId xmlns:a16="http://schemas.microsoft.com/office/drawing/2014/main" id="{00000000-0008-0000-0D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Casual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3</xdr:row>
          <xdr:rowOff>12700</xdr:rowOff>
        </xdr:from>
        <xdr:to>
          <xdr:col>10</xdr:col>
          <xdr:colOff>298450</xdr:colOff>
          <xdr:row>3</xdr:row>
          <xdr:rowOff>222250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D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Federal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3</xdr:row>
          <xdr:rowOff>0</xdr:rowOff>
        </xdr:from>
        <xdr:to>
          <xdr:col>12</xdr:col>
          <xdr:colOff>241300</xdr:colOff>
          <xdr:row>3</xdr:row>
          <xdr:rowOff>222250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D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114300</xdr:rowOff>
        </xdr:from>
        <xdr:to>
          <xdr:col>7</xdr:col>
          <xdr:colOff>342900</xdr:colOff>
          <xdr:row>9</xdr:row>
          <xdr:rowOff>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D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7</xdr:row>
          <xdr:rowOff>127000</xdr:rowOff>
        </xdr:from>
        <xdr:to>
          <xdr:col>12</xdr:col>
          <xdr:colOff>247650</xdr:colOff>
          <xdr:row>9</xdr:row>
          <xdr:rowOff>12700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D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7</xdr:row>
          <xdr:rowOff>127000</xdr:rowOff>
        </xdr:from>
        <xdr:to>
          <xdr:col>13</xdr:col>
          <xdr:colOff>298450</xdr:colOff>
          <xdr:row>9</xdr:row>
          <xdr:rowOff>12700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D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127000</xdr:rowOff>
        </xdr:from>
        <xdr:to>
          <xdr:col>17</xdr:col>
          <xdr:colOff>228600</xdr:colOff>
          <xdr:row>9</xdr:row>
          <xdr:rowOff>12700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D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7</xdr:row>
          <xdr:rowOff>127000</xdr:rowOff>
        </xdr:from>
        <xdr:to>
          <xdr:col>19</xdr:col>
          <xdr:colOff>285750</xdr:colOff>
          <xdr:row>9</xdr:row>
          <xdr:rowOff>12700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D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508000</xdr:colOff>
          <xdr:row>7</xdr:row>
          <xdr:rowOff>114300</xdr:rowOff>
        </xdr:from>
        <xdr:to>
          <xdr:col>18</xdr:col>
          <xdr:colOff>361950</xdr:colOff>
          <xdr:row>9</xdr:row>
          <xdr:rowOff>31750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D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69850</xdr:rowOff>
        </xdr:from>
        <xdr:to>
          <xdr:col>4</xdr:col>
          <xdr:colOff>69850</xdr:colOff>
          <xdr:row>14</xdr:row>
          <xdr:rowOff>50800</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D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69850</xdr:rowOff>
        </xdr:from>
        <xdr:to>
          <xdr:col>9</xdr:col>
          <xdr:colOff>88900</xdr:colOff>
          <xdr:row>14</xdr:row>
          <xdr:rowOff>50800</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D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13</xdr:row>
          <xdr:rowOff>69850</xdr:rowOff>
        </xdr:from>
        <xdr:to>
          <xdr:col>14</xdr:col>
          <xdr:colOff>152400</xdr:colOff>
          <xdr:row>14</xdr:row>
          <xdr:rowOff>50800</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D00-00000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13</xdr:row>
          <xdr:rowOff>76200</xdr:rowOff>
        </xdr:from>
        <xdr:to>
          <xdr:col>19</xdr:col>
          <xdr:colOff>76200</xdr:colOff>
          <xdr:row>14</xdr:row>
          <xdr:rowOff>57150</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D00-00000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2</xdr:row>
          <xdr:rowOff>88900</xdr:rowOff>
        </xdr:from>
        <xdr:to>
          <xdr:col>8</xdr:col>
          <xdr:colOff>336550</xdr:colOff>
          <xdr:row>4</xdr:row>
          <xdr:rowOff>31750</xdr:rowOff>
        </xdr:to>
        <xdr:sp macro="" textlink="">
          <xdr:nvSpPr>
            <xdr:cNvPr id="33793" name="Check Box 1" descr="Casual" hidden="1">
              <a:extLst>
                <a:ext uri="{63B3BB69-23CF-44E3-9099-C40C66FF867C}">
                  <a14:compatExt spid="_x0000_s33793"/>
                </a:ext>
                <a:ext uri="{FF2B5EF4-FFF2-40B4-BE49-F238E27FC236}">
                  <a16:creationId xmlns:a16="http://schemas.microsoft.com/office/drawing/2014/main" id="{00000000-0008-0000-0E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Casual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3</xdr:row>
          <xdr:rowOff>12700</xdr:rowOff>
        </xdr:from>
        <xdr:to>
          <xdr:col>10</xdr:col>
          <xdr:colOff>298450</xdr:colOff>
          <xdr:row>3</xdr:row>
          <xdr:rowOff>222250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E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Federal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3</xdr:row>
          <xdr:rowOff>0</xdr:rowOff>
        </xdr:from>
        <xdr:to>
          <xdr:col>12</xdr:col>
          <xdr:colOff>203200</xdr:colOff>
          <xdr:row>3</xdr:row>
          <xdr:rowOff>222250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E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114300</xdr:rowOff>
        </xdr:from>
        <xdr:to>
          <xdr:col>7</xdr:col>
          <xdr:colOff>342900</xdr:colOff>
          <xdr:row>9</xdr:row>
          <xdr:rowOff>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E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7</xdr:row>
          <xdr:rowOff>127000</xdr:rowOff>
        </xdr:from>
        <xdr:to>
          <xdr:col>12</xdr:col>
          <xdr:colOff>247650</xdr:colOff>
          <xdr:row>9</xdr:row>
          <xdr:rowOff>12700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E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7</xdr:row>
          <xdr:rowOff>127000</xdr:rowOff>
        </xdr:from>
        <xdr:to>
          <xdr:col>13</xdr:col>
          <xdr:colOff>298450</xdr:colOff>
          <xdr:row>9</xdr:row>
          <xdr:rowOff>12700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E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127000</xdr:rowOff>
        </xdr:from>
        <xdr:to>
          <xdr:col>17</xdr:col>
          <xdr:colOff>228600</xdr:colOff>
          <xdr:row>9</xdr:row>
          <xdr:rowOff>12700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E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7</xdr:row>
          <xdr:rowOff>127000</xdr:rowOff>
        </xdr:from>
        <xdr:to>
          <xdr:col>19</xdr:col>
          <xdr:colOff>285750</xdr:colOff>
          <xdr:row>9</xdr:row>
          <xdr:rowOff>12700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E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508000</xdr:colOff>
          <xdr:row>7</xdr:row>
          <xdr:rowOff>114300</xdr:rowOff>
        </xdr:from>
        <xdr:to>
          <xdr:col>18</xdr:col>
          <xdr:colOff>361950</xdr:colOff>
          <xdr:row>9</xdr:row>
          <xdr:rowOff>31750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E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69850</xdr:rowOff>
        </xdr:from>
        <xdr:to>
          <xdr:col>4</xdr:col>
          <xdr:colOff>69850</xdr:colOff>
          <xdr:row>14</xdr:row>
          <xdr:rowOff>50800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E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69850</xdr:rowOff>
        </xdr:from>
        <xdr:to>
          <xdr:col>9</xdr:col>
          <xdr:colOff>88900</xdr:colOff>
          <xdr:row>14</xdr:row>
          <xdr:rowOff>50800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E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13</xdr:row>
          <xdr:rowOff>69850</xdr:rowOff>
        </xdr:from>
        <xdr:to>
          <xdr:col>14</xdr:col>
          <xdr:colOff>152400</xdr:colOff>
          <xdr:row>14</xdr:row>
          <xdr:rowOff>50800</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E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13</xdr:row>
          <xdr:rowOff>76200</xdr:rowOff>
        </xdr:from>
        <xdr:to>
          <xdr:col>19</xdr:col>
          <xdr:colOff>76200</xdr:colOff>
          <xdr:row>14</xdr:row>
          <xdr:rowOff>57150</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E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2</xdr:row>
          <xdr:rowOff>88900</xdr:rowOff>
        </xdr:from>
        <xdr:to>
          <xdr:col>8</xdr:col>
          <xdr:colOff>336550</xdr:colOff>
          <xdr:row>4</xdr:row>
          <xdr:rowOff>31750</xdr:rowOff>
        </xdr:to>
        <xdr:sp macro="" textlink="">
          <xdr:nvSpPr>
            <xdr:cNvPr id="34817" name="Check Box 1" descr="Casual" hidden="1">
              <a:extLst>
                <a:ext uri="{63B3BB69-23CF-44E3-9099-C40C66FF867C}">
                  <a14:compatExt spid="_x0000_s34817"/>
                </a:ext>
                <a:ext uri="{FF2B5EF4-FFF2-40B4-BE49-F238E27FC236}">
                  <a16:creationId xmlns:a16="http://schemas.microsoft.com/office/drawing/2014/main" id="{00000000-0008-0000-10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Casual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3</xdr:row>
          <xdr:rowOff>12700</xdr:rowOff>
        </xdr:from>
        <xdr:to>
          <xdr:col>10</xdr:col>
          <xdr:colOff>298450</xdr:colOff>
          <xdr:row>3</xdr:row>
          <xdr:rowOff>222250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10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Federal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3</xdr:row>
          <xdr:rowOff>0</xdr:rowOff>
        </xdr:from>
        <xdr:to>
          <xdr:col>12</xdr:col>
          <xdr:colOff>279400</xdr:colOff>
          <xdr:row>3</xdr:row>
          <xdr:rowOff>222250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10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114300</xdr:rowOff>
        </xdr:from>
        <xdr:to>
          <xdr:col>7</xdr:col>
          <xdr:colOff>342900</xdr:colOff>
          <xdr:row>9</xdr:row>
          <xdr:rowOff>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10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7</xdr:row>
          <xdr:rowOff>127000</xdr:rowOff>
        </xdr:from>
        <xdr:to>
          <xdr:col>12</xdr:col>
          <xdr:colOff>247650</xdr:colOff>
          <xdr:row>9</xdr:row>
          <xdr:rowOff>12700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10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7</xdr:row>
          <xdr:rowOff>127000</xdr:rowOff>
        </xdr:from>
        <xdr:to>
          <xdr:col>13</xdr:col>
          <xdr:colOff>298450</xdr:colOff>
          <xdr:row>9</xdr:row>
          <xdr:rowOff>12700</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10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127000</xdr:rowOff>
        </xdr:from>
        <xdr:to>
          <xdr:col>17</xdr:col>
          <xdr:colOff>228600</xdr:colOff>
          <xdr:row>9</xdr:row>
          <xdr:rowOff>12700</xdr:rowOff>
        </xdr:to>
        <xdr:sp macro="" textlink="">
          <xdr:nvSpPr>
            <xdr:cNvPr id="34823" name="Check Box 7" hidden="1">
              <a:extLst>
                <a:ext uri="{63B3BB69-23CF-44E3-9099-C40C66FF867C}">
                  <a14:compatExt spid="_x0000_s34823"/>
                </a:ext>
                <a:ext uri="{FF2B5EF4-FFF2-40B4-BE49-F238E27FC236}">
                  <a16:creationId xmlns:a16="http://schemas.microsoft.com/office/drawing/2014/main" id="{00000000-0008-0000-10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7</xdr:row>
          <xdr:rowOff>127000</xdr:rowOff>
        </xdr:from>
        <xdr:to>
          <xdr:col>19</xdr:col>
          <xdr:colOff>285750</xdr:colOff>
          <xdr:row>9</xdr:row>
          <xdr:rowOff>12700</xdr:rowOff>
        </xdr:to>
        <xdr:sp macro="" textlink="">
          <xdr:nvSpPr>
            <xdr:cNvPr id="34824" name="Check Box 8" hidden="1">
              <a:extLst>
                <a:ext uri="{63B3BB69-23CF-44E3-9099-C40C66FF867C}">
                  <a14:compatExt spid="_x0000_s34824"/>
                </a:ext>
                <a:ext uri="{FF2B5EF4-FFF2-40B4-BE49-F238E27FC236}">
                  <a16:creationId xmlns:a16="http://schemas.microsoft.com/office/drawing/2014/main" id="{00000000-0008-0000-10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508000</xdr:colOff>
          <xdr:row>7</xdr:row>
          <xdr:rowOff>114300</xdr:rowOff>
        </xdr:from>
        <xdr:to>
          <xdr:col>18</xdr:col>
          <xdr:colOff>361950</xdr:colOff>
          <xdr:row>9</xdr:row>
          <xdr:rowOff>31750</xdr:rowOff>
        </xdr:to>
        <xdr:sp macro="" textlink="">
          <xdr:nvSpPr>
            <xdr:cNvPr id="34825" name="Check Box 9" hidden="1">
              <a:extLst>
                <a:ext uri="{63B3BB69-23CF-44E3-9099-C40C66FF867C}">
                  <a14:compatExt spid="_x0000_s34825"/>
                </a:ext>
                <a:ext uri="{FF2B5EF4-FFF2-40B4-BE49-F238E27FC236}">
                  <a16:creationId xmlns:a16="http://schemas.microsoft.com/office/drawing/2014/main" id="{00000000-0008-0000-1000-00000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69850</xdr:rowOff>
        </xdr:from>
        <xdr:to>
          <xdr:col>4</xdr:col>
          <xdr:colOff>69850</xdr:colOff>
          <xdr:row>14</xdr:row>
          <xdr:rowOff>50800</xdr:rowOff>
        </xdr:to>
        <xdr:sp macro="" textlink="">
          <xdr:nvSpPr>
            <xdr:cNvPr id="34826" name="Check Box 10" hidden="1">
              <a:extLst>
                <a:ext uri="{63B3BB69-23CF-44E3-9099-C40C66FF867C}">
                  <a14:compatExt spid="_x0000_s34826"/>
                </a:ext>
                <a:ext uri="{FF2B5EF4-FFF2-40B4-BE49-F238E27FC236}">
                  <a16:creationId xmlns:a16="http://schemas.microsoft.com/office/drawing/2014/main" id="{00000000-0008-0000-1000-00000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69850</xdr:rowOff>
        </xdr:from>
        <xdr:to>
          <xdr:col>9</xdr:col>
          <xdr:colOff>88900</xdr:colOff>
          <xdr:row>14</xdr:row>
          <xdr:rowOff>50800</xdr:rowOff>
        </xdr:to>
        <xdr:sp macro="" textlink="">
          <xdr:nvSpPr>
            <xdr:cNvPr id="34827" name="Check Box 11" hidden="1">
              <a:extLst>
                <a:ext uri="{63B3BB69-23CF-44E3-9099-C40C66FF867C}">
                  <a14:compatExt spid="_x0000_s34827"/>
                </a:ext>
                <a:ext uri="{FF2B5EF4-FFF2-40B4-BE49-F238E27FC236}">
                  <a16:creationId xmlns:a16="http://schemas.microsoft.com/office/drawing/2014/main" id="{00000000-0008-0000-1000-00000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13</xdr:row>
          <xdr:rowOff>69850</xdr:rowOff>
        </xdr:from>
        <xdr:to>
          <xdr:col>14</xdr:col>
          <xdr:colOff>152400</xdr:colOff>
          <xdr:row>14</xdr:row>
          <xdr:rowOff>50800</xdr:rowOff>
        </xdr:to>
        <xdr:sp macro="" textlink="">
          <xdr:nvSpPr>
            <xdr:cNvPr id="34828" name="Check Box 12" hidden="1">
              <a:extLst>
                <a:ext uri="{63B3BB69-23CF-44E3-9099-C40C66FF867C}">
                  <a14:compatExt spid="_x0000_s34828"/>
                </a:ext>
                <a:ext uri="{FF2B5EF4-FFF2-40B4-BE49-F238E27FC236}">
                  <a16:creationId xmlns:a16="http://schemas.microsoft.com/office/drawing/2014/main" id="{00000000-0008-0000-1000-00000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13</xdr:row>
          <xdr:rowOff>76200</xdr:rowOff>
        </xdr:from>
        <xdr:to>
          <xdr:col>19</xdr:col>
          <xdr:colOff>76200</xdr:colOff>
          <xdr:row>14</xdr:row>
          <xdr:rowOff>57150</xdr:rowOff>
        </xdr:to>
        <xdr:sp macro="" textlink="">
          <xdr:nvSpPr>
            <xdr:cNvPr id="34829" name="Check Box 13" hidden="1">
              <a:extLst>
                <a:ext uri="{63B3BB69-23CF-44E3-9099-C40C66FF867C}">
                  <a14:compatExt spid="_x0000_s34829"/>
                </a:ext>
                <a:ext uri="{FF2B5EF4-FFF2-40B4-BE49-F238E27FC236}">
                  <a16:creationId xmlns:a16="http://schemas.microsoft.com/office/drawing/2014/main" id="{00000000-0008-0000-1000-00000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2</xdr:row>
          <xdr:rowOff>88900</xdr:rowOff>
        </xdr:from>
        <xdr:to>
          <xdr:col>8</xdr:col>
          <xdr:colOff>336550</xdr:colOff>
          <xdr:row>4</xdr:row>
          <xdr:rowOff>31750</xdr:rowOff>
        </xdr:to>
        <xdr:sp macro="" textlink="">
          <xdr:nvSpPr>
            <xdr:cNvPr id="1026" name="Check Box 2" descr="Casual"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Casual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3</xdr:row>
          <xdr:rowOff>12700</xdr:rowOff>
        </xdr:from>
        <xdr:to>
          <xdr:col>10</xdr:col>
          <xdr:colOff>298450</xdr:colOff>
          <xdr:row>3</xdr:row>
          <xdr:rowOff>222250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Federal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3</xdr:row>
          <xdr:rowOff>0</xdr:rowOff>
        </xdr:from>
        <xdr:to>
          <xdr:col>12</xdr:col>
          <xdr:colOff>222250</xdr:colOff>
          <xdr:row>3</xdr:row>
          <xdr:rowOff>222250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114300</xdr:rowOff>
        </xdr:from>
        <xdr:to>
          <xdr:col>7</xdr:col>
          <xdr:colOff>342900</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7</xdr:row>
          <xdr:rowOff>127000</xdr:rowOff>
        </xdr:from>
        <xdr:to>
          <xdr:col>12</xdr:col>
          <xdr:colOff>247650</xdr:colOff>
          <xdr:row>9</xdr:row>
          <xdr:rowOff>12700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7</xdr:row>
          <xdr:rowOff>127000</xdr:rowOff>
        </xdr:from>
        <xdr:to>
          <xdr:col>13</xdr:col>
          <xdr:colOff>298450</xdr:colOff>
          <xdr:row>9</xdr:row>
          <xdr:rowOff>12700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3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127000</xdr:rowOff>
        </xdr:from>
        <xdr:to>
          <xdr:col>17</xdr:col>
          <xdr:colOff>228600</xdr:colOff>
          <xdr:row>9</xdr:row>
          <xdr:rowOff>12700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3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7</xdr:row>
          <xdr:rowOff>127000</xdr:rowOff>
        </xdr:from>
        <xdr:to>
          <xdr:col>19</xdr:col>
          <xdr:colOff>285750</xdr:colOff>
          <xdr:row>9</xdr:row>
          <xdr:rowOff>12700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508000</xdr:colOff>
          <xdr:row>7</xdr:row>
          <xdr:rowOff>114300</xdr:rowOff>
        </xdr:from>
        <xdr:to>
          <xdr:col>18</xdr:col>
          <xdr:colOff>361950</xdr:colOff>
          <xdr:row>9</xdr:row>
          <xdr:rowOff>31750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69850</xdr:rowOff>
        </xdr:from>
        <xdr:to>
          <xdr:col>4</xdr:col>
          <xdr:colOff>69850</xdr:colOff>
          <xdr:row>14</xdr:row>
          <xdr:rowOff>50800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69850</xdr:rowOff>
        </xdr:from>
        <xdr:to>
          <xdr:col>9</xdr:col>
          <xdr:colOff>88900</xdr:colOff>
          <xdr:row>14</xdr:row>
          <xdr:rowOff>50800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3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13</xdr:row>
          <xdr:rowOff>69850</xdr:rowOff>
        </xdr:from>
        <xdr:to>
          <xdr:col>14</xdr:col>
          <xdr:colOff>152400</xdr:colOff>
          <xdr:row>14</xdr:row>
          <xdr:rowOff>50800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13</xdr:row>
          <xdr:rowOff>76200</xdr:rowOff>
        </xdr:from>
        <xdr:to>
          <xdr:col>19</xdr:col>
          <xdr:colOff>76200</xdr:colOff>
          <xdr:row>14</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2</xdr:row>
          <xdr:rowOff>88900</xdr:rowOff>
        </xdr:from>
        <xdr:to>
          <xdr:col>8</xdr:col>
          <xdr:colOff>336550</xdr:colOff>
          <xdr:row>4</xdr:row>
          <xdr:rowOff>31750</xdr:rowOff>
        </xdr:to>
        <xdr:sp macro="" textlink="">
          <xdr:nvSpPr>
            <xdr:cNvPr id="23553" name="Check Box 1" descr="Casual"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Casual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3</xdr:row>
          <xdr:rowOff>12700</xdr:rowOff>
        </xdr:from>
        <xdr:to>
          <xdr:col>10</xdr:col>
          <xdr:colOff>298450</xdr:colOff>
          <xdr:row>3</xdr:row>
          <xdr:rowOff>222250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Federal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3</xdr:row>
          <xdr:rowOff>0</xdr:rowOff>
        </xdr:from>
        <xdr:to>
          <xdr:col>12</xdr:col>
          <xdr:colOff>190500</xdr:colOff>
          <xdr:row>3</xdr:row>
          <xdr:rowOff>222250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114300</xdr:rowOff>
        </xdr:from>
        <xdr:to>
          <xdr:col>7</xdr:col>
          <xdr:colOff>342900</xdr:colOff>
          <xdr:row>9</xdr:row>
          <xdr:rowOff>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7</xdr:row>
          <xdr:rowOff>127000</xdr:rowOff>
        </xdr:from>
        <xdr:to>
          <xdr:col>12</xdr:col>
          <xdr:colOff>247650</xdr:colOff>
          <xdr:row>9</xdr:row>
          <xdr:rowOff>12700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7</xdr:row>
          <xdr:rowOff>127000</xdr:rowOff>
        </xdr:from>
        <xdr:to>
          <xdr:col>13</xdr:col>
          <xdr:colOff>298450</xdr:colOff>
          <xdr:row>9</xdr:row>
          <xdr:rowOff>12700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127000</xdr:rowOff>
        </xdr:from>
        <xdr:to>
          <xdr:col>17</xdr:col>
          <xdr:colOff>228600</xdr:colOff>
          <xdr:row>9</xdr:row>
          <xdr:rowOff>12700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7</xdr:row>
          <xdr:rowOff>127000</xdr:rowOff>
        </xdr:from>
        <xdr:to>
          <xdr:col>19</xdr:col>
          <xdr:colOff>285750</xdr:colOff>
          <xdr:row>9</xdr:row>
          <xdr:rowOff>12700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508000</xdr:colOff>
          <xdr:row>7</xdr:row>
          <xdr:rowOff>114300</xdr:rowOff>
        </xdr:from>
        <xdr:to>
          <xdr:col>18</xdr:col>
          <xdr:colOff>361950</xdr:colOff>
          <xdr:row>9</xdr:row>
          <xdr:rowOff>31750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69850</xdr:rowOff>
        </xdr:from>
        <xdr:to>
          <xdr:col>4</xdr:col>
          <xdr:colOff>69850</xdr:colOff>
          <xdr:row>14</xdr:row>
          <xdr:rowOff>50800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69850</xdr:rowOff>
        </xdr:from>
        <xdr:to>
          <xdr:col>9</xdr:col>
          <xdr:colOff>88900</xdr:colOff>
          <xdr:row>14</xdr:row>
          <xdr:rowOff>50800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13</xdr:row>
          <xdr:rowOff>69850</xdr:rowOff>
        </xdr:from>
        <xdr:to>
          <xdr:col>14</xdr:col>
          <xdr:colOff>152400</xdr:colOff>
          <xdr:row>14</xdr:row>
          <xdr:rowOff>50800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13</xdr:row>
          <xdr:rowOff>76200</xdr:rowOff>
        </xdr:from>
        <xdr:to>
          <xdr:col>19</xdr:col>
          <xdr:colOff>76200</xdr:colOff>
          <xdr:row>14</xdr:row>
          <xdr:rowOff>57150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2</xdr:row>
          <xdr:rowOff>88900</xdr:rowOff>
        </xdr:from>
        <xdr:to>
          <xdr:col>8</xdr:col>
          <xdr:colOff>336550</xdr:colOff>
          <xdr:row>4</xdr:row>
          <xdr:rowOff>31750</xdr:rowOff>
        </xdr:to>
        <xdr:sp macro="" textlink="">
          <xdr:nvSpPr>
            <xdr:cNvPr id="24577" name="Check Box 1" descr="Casual" hidden="1">
              <a:extLst>
                <a:ext uri="{63B3BB69-23CF-44E3-9099-C40C66FF867C}">
                  <a14:compatExt spid="_x0000_s24577"/>
                </a:ext>
                <a:ext uri="{FF2B5EF4-FFF2-40B4-BE49-F238E27FC236}">
                  <a16:creationId xmlns:a16="http://schemas.microsoft.com/office/drawing/2014/main" id="{00000000-0008-0000-05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Casual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3</xdr:row>
          <xdr:rowOff>12700</xdr:rowOff>
        </xdr:from>
        <xdr:to>
          <xdr:col>10</xdr:col>
          <xdr:colOff>298450</xdr:colOff>
          <xdr:row>3</xdr:row>
          <xdr:rowOff>222250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5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Federal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3</xdr:row>
          <xdr:rowOff>0</xdr:rowOff>
        </xdr:from>
        <xdr:to>
          <xdr:col>12</xdr:col>
          <xdr:colOff>222250</xdr:colOff>
          <xdr:row>3</xdr:row>
          <xdr:rowOff>222250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5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114300</xdr:rowOff>
        </xdr:from>
        <xdr:to>
          <xdr:col>7</xdr:col>
          <xdr:colOff>342900</xdr:colOff>
          <xdr:row>9</xdr:row>
          <xdr:rowOff>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5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7</xdr:row>
          <xdr:rowOff>127000</xdr:rowOff>
        </xdr:from>
        <xdr:to>
          <xdr:col>12</xdr:col>
          <xdr:colOff>247650</xdr:colOff>
          <xdr:row>9</xdr:row>
          <xdr:rowOff>12700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5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7</xdr:row>
          <xdr:rowOff>127000</xdr:rowOff>
        </xdr:from>
        <xdr:to>
          <xdr:col>13</xdr:col>
          <xdr:colOff>298450</xdr:colOff>
          <xdr:row>9</xdr:row>
          <xdr:rowOff>12700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5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127000</xdr:rowOff>
        </xdr:from>
        <xdr:to>
          <xdr:col>17</xdr:col>
          <xdr:colOff>228600</xdr:colOff>
          <xdr:row>9</xdr:row>
          <xdr:rowOff>12700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5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7</xdr:row>
          <xdr:rowOff>127000</xdr:rowOff>
        </xdr:from>
        <xdr:to>
          <xdr:col>19</xdr:col>
          <xdr:colOff>285750</xdr:colOff>
          <xdr:row>9</xdr:row>
          <xdr:rowOff>12700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5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508000</xdr:colOff>
          <xdr:row>7</xdr:row>
          <xdr:rowOff>114300</xdr:rowOff>
        </xdr:from>
        <xdr:to>
          <xdr:col>18</xdr:col>
          <xdr:colOff>361950</xdr:colOff>
          <xdr:row>9</xdr:row>
          <xdr:rowOff>31750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5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69850</xdr:rowOff>
        </xdr:from>
        <xdr:to>
          <xdr:col>4</xdr:col>
          <xdr:colOff>69850</xdr:colOff>
          <xdr:row>14</xdr:row>
          <xdr:rowOff>50800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5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69850</xdr:rowOff>
        </xdr:from>
        <xdr:to>
          <xdr:col>9</xdr:col>
          <xdr:colOff>88900</xdr:colOff>
          <xdr:row>14</xdr:row>
          <xdr:rowOff>50800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5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13</xdr:row>
          <xdr:rowOff>69850</xdr:rowOff>
        </xdr:from>
        <xdr:to>
          <xdr:col>14</xdr:col>
          <xdr:colOff>152400</xdr:colOff>
          <xdr:row>14</xdr:row>
          <xdr:rowOff>50800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5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13</xdr:row>
          <xdr:rowOff>76200</xdr:rowOff>
        </xdr:from>
        <xdr:to>
          <xdr:col>19</xdr:col>
          <xdr:colOff>76200</xdr:colOff>
          <xdr:row>14</xdr:row>
          <xdr:rowOff>57150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5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2</xdr:row>
          <xdr:rowOff>88900</xdr:rowOff>
        </xdr:from>
        <xdr:to>
          <xdr:col>8</xdr:col>
          <xdr:colOff>336550</xdr:colOff>
          <xdr:row>4</xdr:row>
          <xdr:rowOff>31750</xdr:rowOff>
        </xdr:to>
        <xdr:sp macro="" textlink="">
          <xdr:nvSpPr>
            <xdr:cNvPr id="25601" name="Check Box 1" descr="Casual" hidden="1">
              <a:extLst>
                <a:ext uri="{63B3BB69-23CF-44E3-9099-C40C66FF867C}">
                  <a14:compatExt spid="_x0000_s25601"/>
                </a:ext>
                <a:ext uri="{FF2B5EF4-FFF2-40B4-BE49-F238E27FC236}">
                  <a16:creationId xmlns:a16="http://schemas.microsoft.com/office/drawing/2014/main" id="{00000000-0008-0000-06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Casual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3</xdr:row>
          <xdr:rowOff>12700</xdr:rowOff>
        </xdr:from>
        <xdr:to>
          <xdr:col>10</xdr:col>
          <xdr:colOff>298450</xdr:colOff>
          <xdr:row>3</xdr:row>
          <xdr:rowOff>222250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6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Federal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3</xdr:row>
          <xdr:rowOff>0</xdr:rowOff>
        </xdr:from>
        <xdr:to>
          <xdr:col>12</xdr:col>
          <xdr:colOff>190500</xdr:colOff>
          <xdr:row>3</xdr:row>
          <xdr:rowOff>222250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6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114300</xdr:rowOff>
        </xdr:from>
        <xdr:to>
          <xdr:col>7</xdr:col>
          <xdr:colOff>342900</xdr:colOff>
          <xdr:row>9</xdr:row>
          <xdr:rowOff>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6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7</xdr:row>
          <xdr:rowOff>127000</xdr:rowOff>
        </xdr:from>
        <xdr:to>
          <xdr:col>12</xdr:col>
          <xdr:colOff>247650</xdr:colOff>
          <xdr:row>9</xdr:row>
          <xdr:rowOff>12700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6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7</xdr:row>
          <xdr:rowOff>127000</xdr:rowOff>
        </xdr:from>
        <xdr:to>
          <xdr:col>13</xdr:col>
          <xdr:colOff>298450</xdr:colOff>
          <xdr:row>9</xdr:row>
          <xdr:rowOff>12700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6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127000</xdr:rowOff>
        </xdr:from>
        <xdr:to>
          <xdr:col>17</xdr:col>
          <xdr:colOff>228600</xdr:colOff>
          <xdr:row>9</xdr:row>
          <xdr:rowOff>12700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6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7</xdr:row>
          <xdr:rowOff>127000</xdr:rowOff>
        </xdr:from>
        <xdr:to>
          <xdr:col>19</xdr:col>
          <xdr:colOff>285750</xdr:colOff>
          <xdr:row>9</xdr:row>
          <xdr:rowOff>12700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6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508000</xdr:colOff>
          <xdr:row>7</xdr:row>
          <xdr:rowOff>114300</xdr:rowOff>
        </xdr:from>
        <xdr:to>
          <xdr:col>18</xdr:col>
          <xdr:colOff>361950</xdr:colOff>
          <xdr:row>9</xdr:row>
          <xdr:rowOff>31750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6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69850</xdr:rowOff>
        </xdr:from>
        <xdr:to>
          <xdr:col>4</xdr:col>
          <xdr:colOff>69850</xdr:colOff>
          <xdr:row>14</xdr:row>
          <xdr:rowOff>50800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6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69850</xdr:rowOff>
        </xdr:from>
        <xdr:to>
          <xdr:col>9</xdr:col>
          <xdr:colOff>88900</xdr:colOff>
          <xdr:row>14</xdr:row>
          <xdr:rowOff>50800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6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13</xdr:row>
          <xdr:rowOff>69850</xdr:rowOff>
        </xdr:from>
        <xdr:to>
          <xdr:col>14</xdr:col>
          <xdr:colOff>152400</xdr:colOff>
          <xdr:row>14</xdr:row>
          <xdr:rowOff>50800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6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13</xdr:row>
          <xdr:rowOff>76200</xdr:rowOff>
        </xdr:from>
        <xdr:to>
          <xdr:col>19</xdr:col>
          <xdr:colOff>76200</xdr:colOff>
          <xdr:row>14</xdr:row>
          <xdr:rowOff>57150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6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2</xdr:row>
          <xdr:rowOff>88900</xdr:rowOff>
        </xdr:from>
        <xdr:to>
          <xdr:col>8</xdr:col>
          <xdr:colOff>336550</xdr:colOff>
          <xdr:row>4</xdr:row>
          <xdr:rowOff>31750</xdr:rowOff>
        </xdr:to>
        <xdr:sp macro="" textlink="">
          <xdr:nvSpPr>
            <xdr:cNvPr id="26625" name="Check Box 1" descr="Casual" hidden="1">
              <a:extLst>
                <a:ext uri="{63B3BB69-23CF-44E3-9099-C40C66FF867C}">
                  <a14:compatExt spid="_x0000_s26625"/>
                </a:ext>
                <a:ext uri="{FF2B5EF4-FFF2-40B4-BE49-F238E27FC236}">
                  <a16:creationId xmlns:a16="http://schemas.microsoft.com/office/drawing/2014/main" id="{00000000-0008-0000-07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Casual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3</xdr:row>
          <xdr:rowOff>12700</xdr:rowOff>
        </xdr:from>
        <xdr:to>
          <xdr:col>10</xdr:col>
          <xdr:colOff>298450</xdr:colOff>
          <xdr:row>3</xdr:row>
          <xdr:rowOff>222250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7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Federal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3</xdr:row>
          <xdr:rowOff>0</xdr:rowOff>
        </xdr:from>
        <xdr:to>
          <xdr:col>12</xdr:col>
          <xdr:colOff>228600</xdr:colOff>
          <xdr:row>3</xdr:row>
          <xdr:rowOff>222250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7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114300</xdr:rowOff>
        </xdr:from>
        <xdr:to>
          <xdr:col>7</xdr:col>
          <xdr:colOff>342900</xdr:colOff>
          <xdr:row>9</xdr:row>
          <xdr:rowOff>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7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7</xdr:row>
          <xdr:rowOff>127000</xdr:rowOff>
        </xdr:from>
        <xdr:to>
          <xdr:col>12</xdr:col>
          <xdr:colOff>247650</xdr:colOff>
          <xdr:row>9</xdr:row>
          <xdr:rowOff>12700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7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7</xdr:row>
          <xdr:rowOff>127000</xdr:rowOff>
        </xdr:from>
        <xdr:to>
          <xdr:col>13</xdr:col>
          <xdr:colOff>298450</xdr:colOff>
          <xdr:row>9</xdr:row>
          <xdr:rowOff>12700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7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127000</xdr:rowOff>
        </xdr:from>
        <xdr:to>
          <xdr:col>17</xdr:col>
          <xdr:colOff>228600</xdr:colOff>
          <xdr:row>9</xdr:row>
          <xdr:rowOff>12700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7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7</xdr:row>
          <xdr:rowOff>127000</xdr:rowOff>
        </xdr:from>
        <xdr:to>
          <xdr:col>19</xdr:col>
          <xdr:colOff>285750</xdr:colOff>
          <xdr:row>9</xdr:row>
          <xdr:rowOff>12700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7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508000</xdr:colOff>
          <xdr:row>7</xdr:row>
          <xdr:rowOff>114300</xdr:rowOff>
        </xdr:from>
        <xdr:to>
          <xdr:col>18</xdr:col>
          <xdr:colOff>361950</xdr:colOff>
          <xdr:row>9</xdr:row>
          <xdr:rowOff>31750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7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69850</xdr:rowOff>
        </xdr:from>
        <xdr:to>
          <xdr:col>4</xdr:col>
          <xdr:colOff>69850</xdr:colOff>
          <xdr:row>14</xdr:row>
          <xdr:rowOff>50800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7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69850</xdr:rowOff>
        </xdr:from>
        <xdr:to>
          <xdr:col>9</xdr:col>
          <xdr:colOff>88900</xdr:colOff>
          <xdr:row>14</xdr:row>
          <xdr:rowOff>50800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7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13</xdr:row>
          <xdr:rowOff>69850</xdr:rowOff>
        </xdr:from>
        <xdr:to>
          <xdr:col>14</xdr:col>
          <xdr:colOff>152400</xdr:colOff>
          <xdr:row>14</xdr:row>
          <xdr:rowOff>50800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7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13</xdr:row>
          <xdr:rowOff>76200</xdr:rowOff>
        </xdr:from>
        <xdr:to>
          <xdr:col>19</xdr:col>
          <xdr:colOff>76200</xdr:colOff>
          <xdr:row>14</xdr:row>
          <xdr:rowOff>57150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7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2</xdr:row>
          <xdr:rowOff>88900</xdr:rowOff>
        </xdr:from>
        <xdr:to>
          <xdr:col>8</xdr:col>
          <xdr:colOff>336550</xdr:colOff>
          <xdr:row>4</xdr:row>
          <xdr:rowOff>31750</xdr:rowOff>
        </xdr:to>
        <xdr:sp macro="" textlink="">
          <xdr:nvSpPr>
            <xdr:cNvPr id="27649" name="Check Box 1" descr="Casual" hidden="1">
              <a:extLst>
                <a:ext uri="{63B3BB69-23CF-44E3-9099-C40C66FF867C}">
                  <a14:compatExt spid="_x0000_s27649"/>
                </a:ext>
                <a:ext uri="{FF2B5EF4-FFF2-40B4-BE49-F238E27FC236}">
                  <a16:creationId xmlns:a16="http://schemas.microsoft.com/office/drawing/2014/main" id="{00000000-0008-0000-08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Casual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3</xdr:row>
          <xdr:rowOff>12700</xdr:rowOff>
        </xdr:from>
        <xdr:to>
          <xdr:col>10</xdr:col>
          <xdr:colOff>298450</xdr:colOff>
          <xdr:row>3</xdr:row>
          <xdr:rowOff>222250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8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Federal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3</xdr:row>
          <xdr:rowOff>0</xdr:rowOff>
        </xdr:from>
        <xdr:to>
          <xdr:col>12</xdr:col>
          <xdr:colOff>222250</xdr:colOff>
          <xdr:row>3</xdr:row>
          <xdr:rowOff>222250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8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114300</xdr:rowOff>
        </xdr:from>
        <xdr:to>
          <xdr:col>7</xdr:col>
          <xdr:colOff>342900</xdr:colOff>
          <xdr:row>9</xdr:row>
          <xdr:rowOff>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8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7</xdr:row>
          <xdr:rowOff>127000</xdr:rowOff>
        </xdr:from>
        <xdr:to>
          <xdr:col>12</xdr:col>
          <xdr:colOff>247650</xdr:colOff>
          <xdr:row>9</xdr:row>
          <xdr:rowOff>12700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8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7</xdr:row>
          <xdr:rowOff>127000</xdr:rowOff>
        </xdr:from>
        <xdr:to>
          <xdr:col>13</xdr:col>
          <xdr:colOff>298450</xdr:colOff>
          <xdr:row>9</xdr:row>
          <xdr:rowOff>12700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8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127000</xdr:rowOff>
        </xdr:from>
        <xdr:to>
          <xdr:col>17</xdr:col>
          <xdr:colOff>228600</xdr:colOff>
          <xdr:row>9</xdr:row>
          <xdr:rowOff>12700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8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7</xdr:row>
          <xdr:rowOff>127000</xdr:rowOff>
        </xdr:from>
        <xdr:to>
          <xdr:col>19</xdr:col>
          <xdr:colOff>285750</xdr:colOff>
          <xdr:row>9</xdr:row>
          <xdr:rowOff>12700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8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508000</xdr:colOff>
          <xdr:row>7</xdr:row>
          <xdr:rowOff>114300</xdr:rowOff>
        </xdr:from>
        <xdr:to>
          <xdr:col>18</xdr:col>
          <xdr:colOff>361950</xdr:colOff>
          <xdr:row>9</xdr:row>
          <xdr:rowOff>31750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8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69850</xdr:rowOff>
        </xdr:from>
        <xdr:to>
          <xdr:col>4</xdr:col>
          <xdr:colOff>69850</xdr:colOff>
          <xdr:row>14</xdr:row>
          <xdr:rowOff>50800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8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69850</xdr:rowOff>
        </xdr:from>
        <xdr:to>
          <xdr:col>9</xdr:col>
          <xdr:colOff>88900</xdr:colOff>
          <xdr:row>14</xdr:row>
          <xdr:rowOff>50800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8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13</xdr:row>
          <xdr:rowOff>69850</xdr:rowOff>
        </xdr:from>
        <xdr:to>
          <xdr:col>14</xdr:col>
          <xdr:colOff>152400</xdr:colOff>
          <xdr:row>14</xdr:row>
          <xdr:rowOff>50800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8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13</xdr:row>
          <xdr:rowOff>76200</xdr:rowOff>
        </xdr:from>
        <xdr:to>
          <xdr:col>19</xdr:col>
          <xdr:colOff>76200</xdr:colOff>
          <xdr:row>14</xdr:row>
          <xdr:rowOff>57150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8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2</xdr:row>
          <xdr:rowOff>88900</xdr:rowOff>
        </xdr:from>
        <xdr:to>
          <xdr:col>8</xdr:col>
          <xdr:colOff>336550</xdr:colOff>
          <xdr:row>4</xdr:row>
          <xdr:rowOff>31750</xdr:rowOff>
        </xdr:to>
        <xdr:sp macro="" textlink="">
          <xdr:nvSpPr>
            <xdr:cNvPr id="28673" name="Check Box 1" descr="Casual" hidden="1">
              <a:extLst>
                <a:ext uri="{63B3BB69-23CF-44E3-9099-C40C66FF867C}">
                  <a14:compatExt spid="_x0000_s28673"/>
                </a:ext>
                <a:ext uri="{FF2B5EF4-FFF2-40B4-BE49-F238E27FC236}">
                  <a16:creationId xmlns:a16="http://schemas.microsoft.com/office/drawing/2014/main" id="{00000000-0008-0000-09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Casual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3</xdr:row>
          <xdr:rowOff>12700</xdr:rowOff>
        </xdr:from>
        <xdr:to>
          <xdr:col>10</xdr:col>
          <xdr:colOff>298450</xdr:colOff>
          <xdr:row>3</xdr:row>
          <xdr:rowOff>222250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9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Federal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3</xdr:row>
          <xdr:rowOff>0</xdr:rowOff>
        </xdr:from>
        <xdr:to>
          <xdr:col>12</xdr:col>
          <xdr:colOff>171450</xdr:colOff>
          <xdr:row>3</xdr:row>
          <xdr:rowOff>222250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9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114300</xdr:rowOff>
        </xdr:from>
        <xdr:to>
          <xdr:col>7</xdr:col>
          <xdr:colOff>342900</xdr:colOff>
          <xdr:row>9</xdr:row>
          <xdr:rowOff>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9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7</xdr:row>
          <xdr:rowOff>127000</xdr:rowOff>
        </xdr:from>
        <xdr:to>
          <xdr:col>12</xdr:col>
          <xdr:colOff>247650</xdr:colOff>
          <xdr:row>9</xdr:row>
          <xdr:rowOff>12700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9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7</xdr:row>
          <xdr:rowOff>127000</xdr:rowOff>
        </xdr:from>
        <xdr:to>
          <xdr:col>13</xdr:col>
          <xdr:colOff>298450</xdr:colOff>
          <xdr:row>9</xdr:row>
          <xdr:rowOff>12700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9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127000</xdr:rowOff>
        </xdr:from>
        <xdr:to>
          <xdr:col>17</xdr:col>
          <xdr:colOff>228600</xdr:colOff>
          <xdr:row>9</xdr:row>
          <xdr:rowOff>12700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9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7</xdr:row>
          <xdr:rowOff>127000</xdr:rowOff>
        </xdr:from>
        <xdr:to>
          <xdr:col>19</xdr:col>
          <xdr:colOff>285750</xdr:colOff>
          <xdr:row>9</xdr:row>
          <xdr:rowOff>12700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9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508000</xdr:colOff>
          <xdr:row>7</xdr:row>
          <xdr:rowOff>114300</xdr:rowOff>
        </xdr:from>
        <xdr:to>
          <xdr:col>18</xdr:col>
          <xdr:colOff>361950</xdr:colOff>
          <xdr:row>9</xdr:row>
          <xdr:rowOff>31750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9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69850</xdr:rowOff>
        </xdr:from>
        <xdr:to>
          <xdr:col>4</xdr:col>
          <xdr:colOff>69850</xdr:colOff>
          <xdr:row>14</xdr:row>
          <xdr:rowOff>50800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9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69850</xdr:rowOff>
        </xdr:from>
        <xdr:to>
          <xdr:col>9</xdr:col>
          <xdr:colOff>88900</xdr:colOff>
          <xdr:row>14</xdr:row>
          <xdr:rowOff>50800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9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13</xdr:row>
          <xdr:rowOff>69850</xdr:rowOff>
        </xdr:from>
        <xdr:to>
          <xdr:col>14</xdr:col>
          <xdr:colOff>152400</xdr:colOff>
          <xdr:row>14</xdr:row>
          <xdr:rowOff>50800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9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13</xdr:row>
          <xdr:rowOff>76200</xdr:rowOff>
        </xdr:from>
        <xdr:to>
          <xdr:col>19</xdr:col>
          <xdr:colOff>76200</xdr:colOff>
          <xdr:row>14</xdr:row>
          <xdr:rowOff>57150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9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2</xdr:row>
          <xdr:rowOff>88900</xdr:rowOff>
        </xdr:from>
        <xdr:to>
          <xdr:col>8</xdr:col>
          <xdr:colOff>336550</xdr:colOff>
          <xdr:row>4</xdr:row>
          <xdr:rowOff>31750</xdr:rowOff>
        </xdr:to>
        <xdr:sp macro="" textlink="">
          <xdr:nvSpPr>
            <xdr:cNvPr id="29697" name="Check Box 1" descr="Casual" hidden="1">
              <a:extLst>
                <a:ext uri="{63B3BB69-23CF-44E3-9099-C40C66FF867C}">
                  <a14:compatExt spid="_x0000_s29697"/>
                </a:ext>
                <a:ext uri="{FF2B5EF4-FFF2-40B4-BE49-F238E27FC236}">
                  <a16:creationId xmlns:a16="http://schemas.microsoft.com/office/drawing/2014/main" id="{00000000-0008-0000-0A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Casual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3</xdr:row>
          <xdr:rowOff>12700</xdr:rowOff>
        </xdr:from>
        <xdr:to>
          <xdr:col>10</xdr:col>
          <xdr:colOff>298450</xdr:colOff>
          <xdr:row>3</xdr:row>
          <xdr:rowOff>222250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A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Federal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3</xdr:row>
          <xdr:rowOff>0</xdr:rowOff>
        </xdr:from>
        <xdr:to>
          <xdr:col>12</xdr:col>
          <xdr:colOff>184150</xdr:colOff>
          <xdr:row>3</xdr:row>
          <xdr:rowOff>222250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A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114300</xdr:rowOff>
        </xdr:from>
        <xdr:to>
          <xdr:col>7</xdr:col>
          <xdr:colOff>342900</xdr:colOff>
          <xdr:row>9</xdr:row>
          <xdr:rowOff>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A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7</xdr:row>
          <xdr:rowOff>127000</xdr:rowOff>
        </xdr:from>
        <xdr:to>
          <xdr:col>12</xdr:col>
          <xdr:colOff>247650</xdr:colOff>
          <xdr:row>9</xdr:row>
          <xdr:rowOff>12700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A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7</xdr:row>
          <xdr:rowOff>127000</xdr:rowOff>
        </xdr:from>
        <xdr:to>
          <xdr:col>13</xdr:col>
          <xdr:colOff>298450</xdr:colOff>
          <xdr:row>9</xdr:row>
          <xdr:rowOff>12700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A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127000</xdr:rowOff>
        </xdr:from>
        <xdr:to>
          <xdr:col>17</xdr:col>
          <xdr:colOff>228600</xdr:colOff>
          <xdr:row>9</xdr:row>
          <xdr:rowOff>12700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A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7</xdr:row>
          <xdr:rowOff>127000</xdr:rowOff>
        </xdr:from>
        <xdr:to>
          <xdr:col>19</xdr:col>
          <xdr:colOff>285750</xdr:colOff>
          <xdr:row>9</xdr:row>
          <xdr:rowOff>12700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A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508000</xdr:colOff>
          <xdr:row>7</xdr:row>
          <xdr:rowOff>114300</xdr:rowOff>
        </xdr:from>
        <xdr:to>
          <xdr:col>18</xdr:col>
          <xdr:colOff>361950</xdr:colOff>
          <xdr:row>9</xdr:row>
          <xdr:rowOff>31750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A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69850</xdr:rowOff>
        </xdr:from>
        <xdr:to>
          <xdr:col>4</xdr:col>
          <xdr:colOff>69850</xdr:colOff>
          <xdr:row>14</xdr:row>
          <xdr:rowOff>50800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A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69850</xdr:rowOff>
        </xdr:from>
        <xdr:to>
          <xdr:col>9</xdr:col>
          <xdr:colOff>88900</xdr:colOff>
          <xdr:row>14</xdr:row>
          <xdr:rowOff>50800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A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13</xdr:row>
          <xdr:rowOff>69850</xdr:rowOff>
        </xdr:from>
        <xdr:to>
          <xdr:col>14</xdr:col>
          <xdr:colOff>152400</xdr:colOff>
          <xdr:row>14</xdr:row>
          <xdr:rowOff>50800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A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13</xdr:row>
          <xdr:rowOff>76200</xdr:rowOff>
        </xdr:from>
        <xdr:to>
          <xdr:col>19</xdr:col>
          <xdr:colOff>76200</xdr:colOff>
          <xdr:row>14</xdr:row>
          <xdr:rowOff>57150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A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kellyelder.net/" TargetMode="External"/><Relationship Id="rId1" Type="http://schemas.openxmlformats.org/officeDocument/2006/relationships/hyperlink" Target="mailto:keldermt@gmail.com" TargetMode="Externa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86.xml"/><Relationship Id="rId13" Type="http://schemas.openxmlformats.org/officeDocument/2006/relationships/ctrlProp" Target="../ctrlProps/ctrlProp91.xml"/><Relationship Id="rId3" Type="http://schemas.openxmlformats.org/officeDocument/2006/relationships/vmlDrawing" Target="../drawings/vmlDrawing8.vml"/><Relationship Id="rId7" Type="http://schemas.openxmlformats.org/officeDocument/2006/relationships/ctrlProp" Target="../ctrlProps/ctrlProp85.xml"/><Relationship Id="rId12" Type="http://schemas.openxmlformats.org/officeDocument/2006/relationships/ctrlProp" Target="../ctrlProps/ctrlProp90.xml"/><Relationship Id="rId2" Type="http://schemas.openxmlformats.org/officeDocument/2006/relationships/drawing" Target="../drawings/drawing8.xml"/><Relationship Id="rId16" Type="http://schemas.openxmlformats.org/officeDocument/2006/relationships/ctrlProp" Target="../ctrlProps/ctrlProp94.xml"/><Relationship Id="rId1" Type="http://schemas.openxmlformats.org/officeDocument/2006/relationships/printerSettings" Target="../printerSettings/printerSettings10.bin"/><Relationship Id="rId6" Type="http://schemas.openxmlformats.org/officeDocument/2006/relationships/ctrlProp" Target="../ctrlProps/ctrlProp84.xml"/><Relationship Id="rId11" Type="http://schemas.openxmlformats.org/officeDocument/2006/relationships/ctrlProp" Target="../ctrlProps/ctrlProp89.xml"/><Relationship Id="rId5" Type="http://schemas.openxmlformats.org/officeDocument/2006/relationships/ctrlProp" Target="../ctrlProps/ctrlProp83.xml"/><Relationship Id="rId15" Type="http://schemas.openxmlformats.org/officeDocument/2006/relationships/ctrlProp" Target="../ctrlProps/ctrlProp93.xml"/><Relationship Id="rId10" Type="http://schemas.openxmlformats.org/officeDocument/2006/relationships/ctrlProp" Target="../ctrlProps/ctrlProp88.xml"/><Relationship Id="rId4" Type="http://schemas.openxmlformats.org/officeDocument/2006/relationships/ctrlProp" Target="../ctrlProps/ctrlProp82.xml"/><Relationship Id="rId9" Type="http://schemas.openxmlformats.org/officeDocument/2006/relationships/ctrlProp" Target="../ctrlProps/ctrlProp87.xml"/><Relationship Id="rId14" Type="http://schemas.openxmlformats.org/officeDocument/2006/relationships/ctrlProp" Target="../ctrlProps/ctrlProp9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99.xml"/><Relationship Id="rId13" Type="http://schemas.openxmlformats.org/officeDocument/2006/relationships/ctrlProp" Target="../ctrlProps/ctrlProp104.xml"/><Relationship Id="rId3" Type="http://schemas.openxmlformats.org/officeDocument/2006/relationships/vmlDrawing" Target="../drawings/vmlDrawing9.vml"/><Relationship Id="rId7" Type="http://schemas.openxmlformats.org/officeDocument/2006/relationships/ctrlProp" Target="../ctrlProps/ctrlProp98.xml"/><Relationship Id="rId12" Type="http://schemas.openxmlformats.org/officeDocument/2006/relationships/ctrlProp" Target="../ctrlProps/ctrlProp103.xml"/><Relationship Id="rId2" Type="http://schemas.openxmlformats.org/officeDocument/2006/relationships/drawing" Target="../drawings/drawing9.xml"/><Relationship Id="rId16" Type="http://schemas.openxmlformats.org/officeDocument/2006/relationships/ctrlProp" Target="../ctrlProps/ctrlProp107.xml"/><Relationship Id="rId1" Type="http://schemas.openxmlformats.org/officeDocument/2006/relationships/printerSettings" Target="../printerSettings/printerSettings11.bin"/><Relationship Id="rId6" Type="http://schemas.openxmlformats.org/officeDocument/2006/relationships/ctrlProp" Target="../ctrlProps/ctrlProp97.xml"/><Relationship Id="rId11" Type="http://schemas.openxmlformats.org/officeDocument/2006/relationships/ctrlProp" Target="../ctrlProps/ctrlProp102.xml"/><Relationship Id="rId5" Type="http://schemas.openxmlformats.org/officeDocument/2006/relationships/ctrlProp" Target="../ctrlProps/ctrlProp96.xml"/><Relationship Id="rId15" Type="http://schemas.openxmlformats.org/officeDocument/2006/relationships/ctrlProp" Target="../ctrlProps/ctrlProp106.xml"/><Relationship Id="rId10" Type="http://schemas.openxmlformats.org/officeDocument/2006/relationships/ctrlProp" Target="../ctrlProps/ctrlProp101.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12.xml"/><Relationship Id="rId13" Type="http://schemas.openxmlformats.org/officeDocument/2006/relationships/ctrlProp" Target="../ctrlProps/ctrlProp117.xml"/><Relationship Id="rId3" Type="http://schemas.openxmlformats.org/officeDocument/2006/relationships/vmlDrawing" Target="../drawings/vmlDrawing10.vml"/><Relationship Id="rId7" Type="http://schemas.openxmlformats.org/officeDocument/2006/relationships/ctrlProp" Target="../ctrlProps/ctrlProp111.xml"/><Relationship Id="rId12" Type="http://schemas.openxmlformats.org/officeDocument/2006/relationships/ctrlProp" Target="../ctrlProps/ctrlProp116.xml"/><Relationship Id="rId2" Type="http://schemas.openxmlformats.org/officeDocument/2006/relationships/drawing" Target="../drawings/drawing10.xml"/><Relationship Id="rId16" Type="http://schemas.openxmlformats.org/officeDocument/2006/relationships/ctrlProp" Target="../ctrlProps/ctrlProp120.xml"/><Relationship Id="rId1" Type="http://schemas.openxmlformats.org/officeDocument/2006/relationships/printerSettings" Target="../printerSettings/printerSettings12.bin"/><Relationship Id="rId6" Type="http://schemas.openxmlformats.org/officeDocument/2006/relationships/ctrlProp" Target="../ctrlProps/ctrlProp110.xml"/><Relationship Id="rId11" Type="http://schemas.openxmlformats.org/officeDocument/2006/relationships/ctrlProp" Target="../ctrlProps/ctrlProp115.xml"/><Relationship Id="rId5" Type="http://schemas.openxmlformats.org/officeDocument/2006/relationships/ctrlProp" Target="../ctrlProps/ctrlProp109.xml"/><Relationship Id="rId15" Type="http://schemas.openxmlformats.org/officeDocument/2006/relationships/ctrlProp" Target="../ctrlProps/ctrlProp119.xml"/><Relationship Id="rId10" Type="http://schemas.openxmlformats.org/officeDocument/2006/relationships/ctrlProp" Target="../ctrlProps/ctrlProp114.xml"/><Relationship Id="rId4" Type="http://schemas.openxmlformats.org/officeDocument/2006/relationships/ctrlProp" Target="../ctrlProps/ctrlProp108.xml"/><Relationship Id="rId9" Type="http://schemas.openxmlformats.org/officeDocument/2006/relationships/ctrlProp" Target="../ctrlProps/ctrlProp113.xml"/><Relationship Id="rId14" Type="http://schemas.openxmlformats.org/officeDocument/2006/relationships/ctrlProp" Target="../ctrlProps/ctrlProp118.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25.xml"/><Relationship Id="rId13" Type="http://schemas.openxmlformats.org/officeDocument/2006/relationships/ctrlProp" Target="../ctrlProps/ctrlProp130.xml"/><Relationship Id="rId3" Type="http://schemas.openxmlformats.org/officeDocument/2006/relationships/vmlDrawing" Target="../drawings/vmlDrawing11.vml"/><Relationship Id="rId7" Type="http://schemas.openxmlformats.org/officeDocument/2006/relationships/ctrlProp" Target="../ctrlProps/ctrlProp124.xml"/><Relationship Id="rId12" Type="http://schemas.openxmlformats.org/officeDocument/2006/relationships/ctrlProp" Target="../ctrlProps/ctrlProp129.xml"/><Relationship Id="rId2" Type="http://schemas.openxmlformats.org/officeDocument/2006/relationships/drawing" Target="../drawings/drawing11.xml"/><Relationship Id="rId16" Type="http://schemas.openxmlformats.org/officeDocument/2006/relationships/ctrlProp" Target="../ctrlProps/ctrlProp133.xml"/><Relationship Id="rId1" Type="http://schemas.openxmlformats.org/officeDocument/2006/relationships/printerSettings" Target="../printerSettings/printerSettings13.bin"/><Relationship Id="rId6" Type="http://schemas.openxmlformats.org/officeDocument/2006/relationships/ctrlProp" Target="../ctrlProps/ctrlProp123.xml"/><Relationship Id="rId11" Type="http://schemas.openxmlformats.org/officeDocument/2006/relationships/ctrlProp" Target="../ctrlProps/ctrlProp128.xml"/><Relationship Id="rId5" Type="http://schemas.openxmlformats.org/officeDocument/2006/relationships/ctrlProp" Target="../ctrlProps/ctrlProp122.xml"/><Relationship Id="rId15" Type="http://schemas.openxmlformats.org/officeDocument/2006/relationships/ctrlProp" Target="../ctrlProps/ctrlProp132.xml"/><Relationship Id="rId10" Type="http://schemas.openxmlformats.org/officeDocument/2006/relationships/ctrlProp" Target="../ctrlProps/ctrlProp127.xml"/><Relationship Id="rId4" Type="http://schemas.openxmlformats.org/officeDocument/2006/relationships/ctrlProp" Target="../ctrlProps/ctrlProp121.xml"/><Relationship Id="rId9" Type="http://schemas.openxmlformats.org/officeDocument/2006/relationships/ctrlProp" Target="../ctrlProps/ctrlProp126.xml"/><Relationship Id="rId14" Type="http://schemas.openxmlformats.org/officeDocument/2006/relationships/ctrlProp" Target="../ctrlProps/ctrlProp131.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38.xml"/><Relationship Id="rId13" Type="http://schemas.openxmlformats.org/officeDocument/2006/relationships/ctrlProp" Target="../ctrlProps/ctrlProp143.xml"/><Relationship Id="rId3" Type="http://schemas.openxmlformats.org/officeDocument/2006/relationships/vmlDrawing" Target="../drawings/vmlDrawing12.vml"/><Relationship Id="rId7" Type="http://schemas.openxmlformats.org/officeDocument/2006/relationships/ctrlProp" Target="../ctrlProps/ctrlProp137.xml"/><Relationship Id="rId12" Type="http://schemas.openxmlformats.org/officeDocument/2006/relationships/ctrlProp" Target="../ctrlProps/ctrlProp142.xml"/><Relationship Id="rId2" Type="http://schemas.openxmlformats.org/officeDocument/2006/relationships/drawing" Target="../drawings/drawing12.xml"/><Relationship Id="rId16" Type="http://schemas.openxmlformats.org/officeDocument/2006/relationships/ctrlProp" Target="../ctrlProps/ctrlProp146.xml"/><Relationship Id="rId1" Type="http://schemas.openxmlformats.org/officeDocument/2006/relationships/printerSettings" Target="../printerSettings/printerSettings14.bin"/><Relationship Id="rId6" Type="http://schemas.openxmlformats.org/officeDocument/2006/relationships/ctrlProp" Target="../ctrlProps/ctrlProp136.xml"/><Relationship Id="rId11" Type="http://schemas.openxmlformats.org/officeDocument/2006/relationships/ctrlProp" Target="../ctrlProps/ctrlProp141.xml"/><Relationship Id="rId5" Type="http://schemas.openxmlformats.org/officeDocument/2006/relationships/ctrlProp" Target="../ctrlProps/ctrlProp135.xml"/><Relationship Id="rId15" Type="http://schemas.openxmlformats.org/officeDocument/2006/relationships/ctrlProp" Target="../ctrlProps/ctrlProp145.xml"/><Relationship Id="rId10" Type="http://schemas.openxmlformats.org/officeDocument/2006/relationships/ctrlProp" Target="../ctrlProps/ctrlProp140.xml"/><Relationship Id="rId4" Type="http://schemas.openxmlformats.org/officeDocument/2006/relationships/ctrlProp" Target="../ctrlProps/ctrlProp134.xml"/><Relationship Id="rId9" Type="http://schemas.openxmlformats.org/officeDocument/2006/relationships/ctrlProp" Target="../ctrlProps/ctrlProp139.xml"/><Relationship Id="rId14" Type="http://schemas.openxmlformats.org/officeDocument/2006/relationships/ctrlProp" Target="../ctrlProps/ctrlProp144.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51.xml"/><Relationship Id="rId13" Type="http://schemas.openxmlformats.org/officeDocument/2006/relationships/ctrlProp" Target="../ctrlProps/ctrlProp156.xml"/><Relationship Id="rId3" Type="http://schemas.openxmlformats.org/officeDocument/2006/relationships/vmlDrawing" Target="../drawings/vmlDrawing13.vml"/><Relationship Id="rId7" Type="http://schemas.openxmlformats.org/officeDocument/2006/relationships/ctrlProp" Target="../ctrlProps/ctrlProp150.xml"/><Relationship Id="rId12" Type="http://schemas.openxmlformats.org/officeDocument/2006/relationships/ctrlProp" Target="../ctrlProps/ctrlProp155.xml"/><Relationship Id="rId2" Type="http://schemas.openxmlformats.org/officeDocument/2006/relationships/drawing" Target="../drawings/drawing13.xml"/><Relationship Id="rId16" Type="http://schemas.openxmlformats.org/officeDocument/2006/relationships/ctrlProp" Target="../ctrlProps/ctrlProp159.xml"/><Relationship Id="rId1" Type="http://schemas.openxmlformats.org/officeDocument/2006/relationships/printerSettings" Target="../printerSettings/printerSettings15.bin"/><Relationship Id="rId6" Type="http://schemas.openxmlformats.org/officeDocument/2006/relationships/ctrlProp" Target="../ctrlProps/ctrlProp149.xml"/><Relationship Id="rId11" Type="http://schemas.openxmlformats.org/officeDocument/2006/relationships/ctrlProp" Target="../ctrlProps/ctrlProp154.xml"/><Relationship Id="rId5" Type="http://schemas.openxmlformats.org/officeDocument/2006/relationships/ctrlProp" Target="../ctrlProps/ctrlProp148.xml"/><Relationship Id="rId15" Type="http://schemas.openxmlformats.org/officeDocument/2006/relationships/ctrlProp" Target="../ctrlProps/ctrlProp158.xml"/><Relationship Id="rId10" Type="http://schemas.openxmlformats.org/officeDocument/2006/relationships/ctrlProp" Target="../ctrlProps/ctrlProp153.xml"/><Relationship Id="rId4" Type="http://schemas.openxmlformats.org/officeDocument/2006/relationships/ctrlProp" Target="../ctrlProps/ctrlProp147.xml"/><Relationship Id="rId9" Type="http://schemas.openxmlformats.org/officeDocument/2006/relationships/ctrlProp" Target="../ctrlProps/ctrlProp152.xml"/><Relationship Id="rId14" Type="http://schemas.openxmlformats.org/officeDocument/2006/relationships/ctrlProp" Target="../ctrlProps/ctrlProp157.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64.xml"/><Relationship Id="rId13" Type="http://schemas.openxmlformats.org/officeDocument/2006/relationships/ctrlProp" Target="../ctrlProps/ctrlProp169.xml"/><Relationship Id="rId3" Type="http://schemas.openxmlformats.org/officeDocument/2006/relationships/vmlDrawing" Target="../drawings/vmlDrawing14.vml"/><Relationship Id="rId7" Type="http://schemas.openxmlformats.org/officeDocument/2006/relationships/ctrlProp" Target="../ctrlProps/ctrlProp163.xml"/><Relationship Id="rId12" Type="http://schemas.openxmlformats.org/officeDocument/2006/relationships/ctrlProp" Target="../ctrlProps/ctrlProp168.xml"/><Relationship Id="rId2" Type="http://schemas.openxmlformats.org/officeDocument/2006/relationships/drawing" Target="../drawings/drawing14.xml"/><Relationship Id="rId16" Type="http://schemas.openxmlformats.org/officeDocument/2006/relationships/ctrlProp" Target="../ctrlProps/ctrlProp172.xml"/><Relationship Id="rId1" Type="http://schemas.openxmlformats.org/officeDocument/2006/relationships/printerSettings" Target="../printerSettings/printerSettings17.bin"/><Relationship Id="rId6" Type="http://schemas.openxmlformats.org/officeDocument/2006/relationships/ctrlProp" Target="../ctrlProps/ctrlProp162.xml"/><Relationship Id="rId11" Type="http://schemas.openxmlformats.org/officeDocument/2006/relationships/ctrlProp" Target="../ctrlProps/ctrlProp167.xml"/><Relationship Id="rId5" Type="http://schemas.openxmlformats.org/officeDocument/2006/relationships/ctrlProp" Target="../ctrlProps/ctrlProp161.xml"/><Relationship Id="rId15" Type="http://schemas.openxmlformats.org/officeDocument/2006/relationships/ctrlProp" Target="../ctrlProps/ctrlProp171.xml"/><Relationship Id="rId10" Type="http://schemas.openxmlformats.org/officeDocument/2006/relationships/ctrlProp" Target="../ctrlProps/ctrlProp166.xml"/><Relationship Id="rId4" Type="http://schemas.openxmlformats.org/officeDocument/2006/relationships/ctrlProp" Target="../ctrlProps/ctrlProp160.xml"/><Relationship Id="rId9" Type="http://schemas.openxmlformats.org/officeDocument/2006/relationships/ctrlProp" Target="../ctrlProps/ctrlProp165.xml"/><Relationship Id="rId14" Type="http://schemas.openxmlformats.org/officeDocument/2006/relationships/ctrlProp" Target="../ctrlProps/ctrlProp170.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2.xml"/><Relationship Id="rId16" Type="http://schemas.openxmlformats.org/officeDocument/2006/relationships/ctrlProp" Target="../ctrlProps/ctrlProp16.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6" Type="http://schemas.openxmlformats.org/officeDocument/2006/relationships/ctrlProp" Target="../ctrlProps/ctrlProp29.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3" Type="http://schemas.openxmlformats.org/officeDocument/2006/relationships/vmlDrawing" Target="../drawings/vmlDrawing4.vml"/><Relationship Id="rId7" Type="http://schemas.openxmlformats.org/officeDocument/2006/relationships/ctrlProp" Target="../ctrlProps/ctrlProp33.xml"/><Relationship Id="rId12" Type="http://schemas.openxmlformats.org/officeDocument/2006/relationships/ctrlProp" Target="../ctrlProps/ctrlProp38.xml"/><Relationship Id="rId2" Type="http://schemas.openxmlformats.org/officeDocument/2006/relationships/drawing" Target="../drawings/drawing4.xml"/><Relationship Id="rId16" Type="http://schemas.openxmlformats.org/officeDocument/2006/relationships/ctrlProp" Target="../ctrlProps/ctrlProp42.xml"/><Relationship Id="rId1" Type="http://schemas.openxmlformats.org/officeDocument/2006/relationships/printerSettings" Target="../printerSettings/printerSettings6.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5" Type="http://schemas.openxmlformats.org/officeDocument/2006/relationships/ctrlProp" Target="../ctrlProps/ctrlProp41.xml"/><Relationship Id="rId10" Type="http://schemas.openxmlformats.org/officeDocument/2006/relationships/ctrlProp" Target="../ctrlProps/ctrlProp36.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3" Type="http://schemas.openxmlformats.org/officeDocument/2006/relationships/vmlDrawing" Target="../drawings/vmlDrawing5.vml"/><Relationship Id="rId7" Type="http://schemas.openxmlformats.org/officeDocument/2006/relationships/ctrlProp" Target="../ctrlProps/ctrlProp46.xml"/><Relationship Id="rId12" Type="http://schemas.openxmlformats.org/officeDocument/2006/relationships/ctrlProp" Target="../ctrlProps/ctrlProp51.xml"/><Relationship Id="rId2" Type="http://schemas.openxmlformats.org/officeDocument/2006/relationships/drawing" Target="../drawings/drawing5.xml"/><Relationship Id="rId16" Type="http://schemas.openxmlformats.org/officeDocument/2006/relationships/ctrlProp" Target="../ctrlProps/ctrlProp55.xml"/><Relationship Id="rId1" Type="http://schemas.openxmlformats.org/officeDocument/2006/relationships/printerSettings" Target="../printerSettings/printerSettings7.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5" Type="http://schemas.openxmlformats.org/officeDocument/2006/relationships/ctrlProp" Target="../ctrlProps/ctrlProp5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3" Type="http://schemas.openxmlformats.org/officeDocument/2006/relationships/vmlDrawing" Target="../drawings/vmlDrawing6.vml"/><Relationship Id="rId7" Type="http://schemas.openxmlformats.org/officeDocument/2006/relationships/ctrlProp" Target="../ctrlProps/ctrlProp59.xml"/><Relationship Id="rId12" Type="http://schemas.openxmlformats.org/officeDocument/2006/relationships/ctrlProp" Target="../ctrlProps/ctrlProp64.xml"/><Relationship Id="rId2" Type="http://schemas.openxmlformats.org/officeDocument/2006/relationships/drawing" Target="../drawings/drawing6.xml"/><Relationship Id="rId16" Type="http://schemas.openxmlformats.org/officeDocument/2006/relationships/ctrlProp" Target="../ctrlProps/ctrlProp68.xml"/><Relationship Id="rId1" Type="http://schemas.openxmlformats.org/officeDocument/2006/relationships/printerSettings" Target="../printerSettings/printerSettings8.bin"/><Relationship Id="rId6" Type="http://schemas.openxmlformats.org/officeDocument/2006/relationships/ctrlProp" Target="../ctrlProps/ctrlProp58.xml"/><Relationship Id="rId11" Type="http://schemas.openxmlformats.org/officeDocument/2006/relationships/ctrlProp" Target="../ctrlProps/ctrlProp63.xml"/><Relationship Id="rId5" Type="http://schemas.openxmlformats.org/officeDocument/2006/relationships/ctrlProp" Target="../ctrlProps/ctrlProp57.xml"/><Relationship Id="rId15" Type="http://schemas.openxmlformats.org/officeDocument/2006/relationships/ctrlProp" Target="../ctrlProps/ctrlProp67.xml"/><Relationship Id="rId10" Type="http://schemas.openxmlformats.org/officeDocument/2006/relationships/ctrlProp" Target="../ctrlProps/ctrlProp62.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3" Type="http://schemas.openxmlformats.org/officeDocument/2006/relationships/vmlDrawing" Target="../drawings/vmlDrawing7.vml"/><Relationship Id="rId7" Type="http://schemas.openxmlformats.org/officeDocument/2006/relationships/ctrlProp" Target="../ctrlProps/ctrlProp72.xml"/><Relationship Id="rId12" Type="http://schemas.openxmlformats.org/officeDocument/2006/relationships/ctrlProp" Target="../ctrlProps/ctrlProp77.xml"/><Relationship Id="rId2" Type="http://schemas.openxmlformats.org/officeDocument/2006/relationships/drawing" Target="../drawings/drawing7.xml"/><Relationship Id="rId16" Type="http://schemas.openxmlformats.org/officeDocument/2006/relationships/ctrlProp" Target="../ctrlProps/ctrlProp81.xml"/><Relationship Id="rId1" Type="http://schemas.openxmlformats.org/officeDocument/2006/relationships/printerSettings" Target="../printerSettings/printerSettings9.bin"/><Relationship Id="rId6" Type="http://schemas.openxmlformats.org/officeDocument/2006/relationships/ctrlProp" Target="../ctrlProps/ctrlProp71.xml"/><Relationship Id="rId11" Type="http://schemas.openxmlformats.org/officeDocument/2006/relationships/ctrlProp" Target="../ctrlProps/ctrlProp76.xml"/><Relationship Id="rId5" Type="http://schemas.openxmlformats.org/officeDocument/2006/relationships/ctrlProp" Target="../ctrlProps/ctrlProp70.xml"/><Relationship Id="rId15" Type="http://schemas.openxmlformats.org/officeDocument/2006/relationships/ctrlProp" Target="../ctrlProps/ctrlProp80.xml"/><Relationship Id="rId10" Type="http://schemas.openxmlformats.org/officeDocument/2006/relationships/ctrlProp" Target="../ctrlProps/ctrlProp75.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4.9989318521683403E-2"/>
  </sheetPr>
  <dimension ref="A1:J19"/>
  <sheetViews>
    <sheetView view="pageBreakPreview" topLeftCell="B4" zoomScaleNormal="100" zoomScaleSheetLayoutView="100" workbookViewId="0">
      <selection activeCell="A8" sqref="A8:E8"/>
    </sheetView>
  </sheetViews>
  <sheetFormatPr defaultColWidth="13" defaultRowHeight="15" x14ac:dyDescent="0.3"/>
  <cols>
    <col min="1" max="1" width="2.5" style="4" customWidth="1"/>
    <col min="2" max="2" width="5.19921875" style="4" customWidth="1"/>
    <col min="3" max="5" width="13" style="4"/>
    <col min="6" max="6" width="16.69921875" style="4" customWidth="1"/>
    <col min="7" max="9" width="13" style="4"/>
    <col min="10" max="10" width="14.19921875" style="4" customWidth="1"/>
    <col min="11" max="16384" width="13" style="4"/>
  </cols>
  <sheetData>
    <row r="1" spans="1:10" ht="17.5" x14ac:dyDescent="0.35">
      <c r="A1" s="186" t="s">
        <v>427</v>
      </c>
      <c r="B1" s="187"/>
      <c r="C1" s="187"/>
      <c r="D1" s="187"/>
      <c r="E1" s="187"/>
      <c r="F1" s="187"/>
      <c r="G1" s="187"/>
      <c r="H1" s="187"/>
      <c r="I1" s="187"/>
      <c r="J1" s="187"/>
    </row>
    <row r="2" spans="1:10" ht="32.25" customHeight="1" x14ac:dyDescent="0.3">
      <c r="A2" s="194" t="s">
        <v>421</v>
      </c>
      <c r="B2" s="194"/>
      <c r="C2" s="194"/>
      <c r="D2" s="194"/>
      <c r="E2" s="194"/>
      <c r="F2" s="194"/>
      <c r="G2" s="194"/>
      <c r="H2" s="194"/>
      <c r="I2" s="194"/>
      <c r="J2" s="194"/>
    </row>
    <row r="3" spans="1:10" ht="15" customHeight="1" x14ac:dyDescent="0.3">
      <c r="A3" s="194"/>
      <c r="B3" s="208"/>
      <c r="C3" s="208"/>
      <c r="D3" s="208"/>
      <c r="E3" s="208"/>
      <c r="F3" s="208"/>
      <c r="G3" s="208"/>
      <c r="H3" s="208"/>
      <c r="I3" s="208"/>
      <c r="J3" s="208"/>
    </row>
    <row r="4" spans="1:10" x14ac:dyDescent="0.3">
      <c r="A4" s="195" t="s">
        <v>62</v>
      </c>
      <c r="B4" s="196"/>
      <c r="C4" s="196"/>
      <c r="D4" s="197"/>
      <c r="E4" s="197"/>
      <c r="F4" s="197" t="s">
        <v>63</v>
      </c>
      <c r="G4" s="197"/>
      <c r="H4" s="197"/>
      <c r="I4" s="212"/>
    </row>
    <row r="5" spans="1:10" x14ac:dyDescent="0.3">
      <c r="A5" s="195" t="s">
        <v>64</v>
      </c>
      <c r="B5" s="212"/>
      <c r="C5" s="212"/>
      <c r="D5" s="212"/>
      <c r="E5" s="212"/>
      <c r="F5" s="197" t="s">
        <v>65</v>
      </c>
      <c r="G5" s="212"/>
      <c r="H5" s="212"/>
      <c r="I5" s="212"/>
    </row>
    <row r="6" spans="1:10" x14ac:dyDescent="0.3">
      <c r="A6" s="209" t="s">
        <v>429</v>
      </c>
      <c r="B6" s="210"/>
      <c r="C6" s="210"/>
      <c r="D6" s="210"/>
      <c r="E6" s="210"/>
      <c r="F6" s="210"/>
      <c r="G6" s="210"/>
      <c r="H6" s="210"/>
      <c r="I6" s="210"/>
      <c r="J6" s="210"/>
    </row>
    <row r="7" spans="1:10" ht="15" customHeight="1" x14ac:dyDescent="0.3">
      <c r="A7" s="210"/>
      <c r="B7" s="210"/>
      <c r="C7" s="210"/>
      <c r="D7" s="210"/>
      <c r="E7" s="210"/>
      <c r="F7" s="210"/>
      <c r="G7" s="210"/>
      <c r="H7" s="210"/>
      <c r="I7" s="210"/>
      <c r="J7" s="210"/>
    </row>
    <row r="8" spans="1:10" ht="11.25" customHeight="1" x14ac:dyDescent="0.8">
      <c r="A8" s="202"/>
      <c r="B8" s="203"/>
      <c r="C8" s="203"/>
      <c r="D8" s="203"/>
      <c r="E8" s="203"/>
      <c r="F8" s="198"/>
      <c r="G8" s="199"/>
      <c r="H8" s="199"/>
      <c r="I8" s="199"/>
      <c r="J8" s="199"/>
    </row>
    <row r="9" spans="1:10" ht="39" customHeight="1" x14ac:dyDescent="0.3">
      <c r="A9" s="178"/>
      <c r="B9" s="179" t="s">
        <v>374</v>
      </c>
      <c r="C9" s="200" t="s">
        <v>393</v>
      </c>
      <c r="D9" s="201"/>
      <c r="E9" s="201"/>
      <c r="F9" s="201"/>
      <c r="G9" s="201"/>
      <c r="H9" s="201"/>
      <c r="I9" s="201"/>
      <c r="J9" s="201"/>
    </row>
    <row r="10" spans="1:10" ht="54.75" customHeight="1" x14ac:dyDescent="0.3">
      <c r="A10" s="178"/>
      <c r="B10" s="179" t="s">
        <v>375</v>
      </c>
      <c r="C10" s="200" t="s">
        <v>345</v>
      </c>
      <c r="D10" s="201"/>
      <c r="E10" s="201"/>
      <c r="F10" s="201"/>
      <c r="G10" s="201"/>
      <c r="H10" s="201"/>
      <c r="I10" s="201"/>
      <c r="J10" s="201"/>
    </row>
    <row r="11" spans="1:10" ht="59.25" customHeight="1" x14ac:dyDescent="0.3">
      <c r="A11" s="180"/>
      <c r="B11" s="181" t="s">
        <v>376</v>
      </c>
      <c r="C11" s="205" t="s">
        <v>341</v>
      </c>
      <c r="D11" s="206"/>
      <c r="E11" s="206"/>
      <c r="F11" s="206"/>
      <c r="G11" s="206"/>
      <c r="H11" s="206"/>
      <c r="I11" s="206"/>
      <c r="J11" s="206"/>
    </row>
    <row r="12" spans="1:10" ht="97.5" customHeight="1" x14ac:dyDescent="0.3">
      <c r="B12" s="160" t="s">
        <v>377</v>
      </c>
      <c r="C12" s="192" t="s">
        <v>66</v>
      </c>
      <c r="D12" s="207"/>
      <c r="E12" s="207"/>
      <c r="F12" s="207"/>
      <c r="G12" s="207"/>
      <c r="H12" s="207"/>
      <c r="I12" s="207"/>
      <c r="J12" s="207"/>
    </row>
    <row r="13" spans="1:10" ht="59.25" customHeight="1" x14ac:dyDescent="0.3">
      <c r="A13" s="182"/>
      <c r="B13" s="183" t="s">
        <v>378</v>
      </c>
      <c r="C13" s="204" t="s">
        <v>348</v>
      </c>
      <c r="D13" s="211"/>
      <c r="E13" s="211"/>
      <c r="F13" s="211"/>
      <c r="G13" s="211"/>
      <c r="H13" s="211"/>
      <c r="I13" s="211"/>
      <c r="J13" s="211"/>
    </row>
    <row r="14" spans="1:10" ht="41.25" customHeight="1" x14ac:dyDescent="0.3">
      <c r="A14" s="182"/>
      <c r="B14" s="183" t="s">
        <v>379</v>
      </c>
      <c r="C14" s="204" t="s">
        <v>67</v>
      </c>
      <c r="D14" s="204"/>
      <c r="E14" s="204"/>
      <c r="F14" s="204"/>
      <c r="G14" s="204"/>
      <c r="H14" s="204"/>
      <c r="I14" s="204"/>
      <c r="J14" s="204"/>
    </row>
    <row r="15" spans="1:10" ht="64.5" customHeight="1" x14ac:dyDescent="0.3">
      <c r="A15" s="176"/>
      <c r="B15" s="177" t="s">
        <v>380</v>
      </c>
      <c r="C15" s="193" t="s">
        <v>424</v>
      </c>
      <c r="D15" s="193"/>
      <c r="E15" s="193"/>
      <c r="F15" s="193"/>
      <c r="G15" s="193"/>
      <c r="H15" s="193"/>
      <c r="I15" s="193"/>
      <c r="J15" s="193"/>
    </row>
    <row r="16" spans="1:10" ht="143.25" customHeight="1" x14ac:dyDescent="0.3">
      <c r="A16" s="176"/>
      <c r="B16" s="177" t="s">
        <v>381</v>
      </c>
      <c r="C16" s="193" t="s">
        <v>373</v>
      </c>
      <c r="D16" s="193"/>
      <c r="E16" s="193"/>
      <c r="F16" s="193"/>
      <c r="G16" s="193"/>
      <c r="H16" s="193"/>
      <c r="I16" s="193"/>
      <c r="J16" s="193"/>
    </row>
    <row r="17" spans="1:10" ht="39.75" customHeight="1" x14ac:dyDescent="0.3">
      <c r="B17" s="160" t="s">
        <v>382</v>
      </c>
      <c r="C17" s="192" t="s">
        <v>425</v>
      </c>
      <c r="D17" s="192"/>
      <c r="E17" s="192"/>
      <c r="F17" s="192"/>
      <c r="G17" s="192"/>
      <c r="H17" s="192"/>
      <c r="I17" s="192"/>
      <c r="J17" s="192"/>
    </row>
    <row r="18" spans="1:10" ht="55.5" customHeight="1" x14ac:dyDescent="0.3">
      <c r="A18" s="184"/>
      <c r="B18" s="185" t="s">
        <v>391</v>
      </c>
      <c r="C18" s="190" t="s">
        <v>418</v>
      </c>
      <c r="D18" s="191"/>
      <c r="E18" s="191"/>
      <c r="F18" s="191"/>
      <c r="G18" s="191"/>
      <c r="H18" s="191"/>
      <c r="I18" s="191"/>
      <c r="J18" s="191"/>
    </row>
    <row r="19" spans="1:10" ht="34.5" customHeight="1" x14ac:dyDescent="0.3">
      <c r="B19" s="160" t="s">
        <v>419</v>
      </c>
      <c r="C19" s="188" t="s">
        <v>426</v>
      </c>
      <c r="D19" s="189"/>
      <c r="E19" s="189"/>
      <c r="F19" s="189"/>
      <c r="G19" s="189"/>
      <c r="H19" s="189"/>
      <c r="I19" s="189"/>
      <c r="J19" s="189"/>
    </row>
  </sheetData>
  <sheetProtection sheet="1" objects="1" scenarios="1" selectLockedCells="1" selectUnlockedCells="1"/>
  <mergeCells count="21">
    <mergeCell ref="A6:J7"/>
    <mergeCell ref="C13:J13"/>
    <mergeCell ref="F4:I4"/>
    <mergeCell ref="F5:I5"/>
    <mergeCell ref="A5:E5"/>
    <mergeCell ref="A1:J1"/>
    <mergeCell ref="C19:J19"/>
    <mergeCell ref="C18:J18"/>
    <mergeCell ref="C17:J17"/>
    <mergeCell ref="C16:J16"/>
    <mergeCell ref="A2:J2"/>
    <mergeCell ref="A4:E4"/>
    <mergeCell ref="F8:J8"/>
    <mergeCell ref="C9:J9"/>
    <mergeCell ref="A8:E8"/>
    <mergeCell ref="C14:J14"/>
    <mergeCell ref="C15:J15"/>
    <mergeCell ref="C10:J10"/>
    <mergeCell ref="C11:J11"/>
    <mergeCell ref="C12:J12"/>
    <mergeCell ref="A3:J3"/>
  </mergeCells>
  <hyperlinks>
    <hyperlink ref="A4" r:id="rId1" xr:uid="{00000000-0004-0000-0000-000000000000}"/>
    <hyperlink ref="A5" r:id="rId2" xr:uid="{00000000-0004-0000-0000-000001000000}"/>
  </hyperlinks>
  <pageMargins left="0.7" right="0.7" top="0.75" bottom="0.75" header="0.3" footer="0.3"/>
  <pageSetup scale="82" orientation="portrait" verticalDpi="2"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W53"/>
  <sheetViews>
    <sheetView zoomScaleNormal="100" workbookViewId="0">
      <selection activeCell="A11" sqref="A11:E11"/>
    </sheetView>
  </sheetViews>
  <sheetFormatPr defaultColWidth="9.296875" defaultRowHeight="13" x14ac:dyDescent="0.3"/>
  <cols>
    <col min="1" max="1" width="8.796875" customWidth="1"/>
    <col min="2" max="2" width="9.5" customWidth="1"/>
    <col min="3" max="4" width="9.296875" customWidth="1"/>
    <col min="5" max="5" width="8.69921875" customWidth="1"/>
    <col min="6" max="7" width="9.296875" customWidth="1"/>
    <col min="8" max="8" width="9" customWidth="1"/>
    <col min="9" max="10" width="9.296875" customWidth="1"/>
    <col min="11" max="11" width="9.796875" customWidth="1"/>
    <col min="12" max="12" width="10" customWidth="1"/>
    <col min="13" max="13" width="9.296875" customWidth="1"/>
    <col min="14" max="14" width="8" customWidth="1"/>
    <col min="15" max="16" width="9.296875" customWidth="1"/>
    <col min="17" max="17" width="8.69921875" customWidth="1"/>
    <col min="18" max="19" width="9.296875" customWidth="1"/>
    <col min="20" max="20" width="8.296875" customWidth="1"/>
    <col min="21" max="21" width="2.19921875" customWidth="1"/>
    <col min="23" max="23" width="64.19921875" customWidth="1"/>
    <col min="24" max="24" width="10.796875" customWidth="1"/>
  </cols>
  <sheetData>
    <row r="1" spans="1:23" ht="11.25" customHeight="1" x14ac:dyDescent="0.3">
      <c r="A1" s="286" t="s">
        <v>0</v>
      </c>
      <c r="B1" s="287"/>
      <c r="C1" s="287"/>
      <c r="D1" s="287"/>
      <c r="E1" s="287"/>
      <c r="F1" s="287"/>
      <c r="G1" s="287"/>
      <c r="H1" s="287"/>
      <c r="I1" s="287"/>
      <c r="J1" s="287"/>
      <c r="K1" s="287"/>
      <c r="L1" s="287"/>
      <c r="M1" s="288"/>
      <c r="N1" s="296" t="s">
        <v>30</v>
      </c>
      <c r="O1" s="297"/>
      <c r="P1" s="297"/>
      <c r="Q1" s="297"/>
      <c r="R1" s="297"/>
      <c r="S1" s="297"/>
      <c r="T1" s="298"/>
    </row>
    <row r="2" spans="1:23" ht="23.25" customHeight="1" x14ac:dyDescent="0.3">
      <c r="A2" s="289"/>
      <c r="B2" s="290"/>
      <c r="C2" s="290"/>
      <c r="D2" s="290"/>
      <c r="E2" s="290"/>
      <c r="F2" s="290"/>
      <c r="G2" s="290"/>
      <c r="H2" s="290"/>
      <c r="I2" s="290"/>
      <c r="J2" s="290"/>
      <c r="K2" s="290"/>
      <c r="L2" s="290"/>
      <c r="M2" s="291"/>
      <c r="N2" s="283">
        <f>+'Employee Info'!B5</f>
        <v>0</v>
      </c>
      <c r="O2" s="284"/>
      <c r="P2" s="284"/>
      <c r="Q2" s="284"/>
      <c r="R2" s="284"/>
      <c r="S2" s="284"/>
      <c r="T2" s="285"/>
    </row>
    <row r="3" spans="1:23" ht="9.75" customHeight="1" x14ac:dyDescent="0.3">
      <c r="A3" s="237" t="s">
        <v>31</v>
      </c>
      <c r="B3" s="299"/>
      <c r="C3" s="299"/>
      <c r="D3" s="299"/>
      <c r="E3" s="299"/>
      <c r="F3" s="299"/>
      <c r="G3" s="300"/>
      <c r="H3" s="266" t="s">
        <v>39</v>
      </c>
      <c r="I3" s="299"/>
      <c r="J3" s="299"/>
      <c r="K3" s="299"/>
      <c r="L3" s="299"/>
      <c r="M3" s="300"/>
      <c r="N3" s="301" t="s">
        <v>1</v>
      </c>
      <c r="O3" s="238"/>
      <c r="P3" s="238"/>
      <c r="Q3" s="238"/>
      <c r="R3" s="238"/>
      <c r="S3" s="238"/>
      <c r="T3" s="239"/>
    </row>
    <row r="4" spans="1:23" ht="18" customHeight="1" x14ac:dyDescent="0.3">
      <c r="A4" s="281">
        <f>+'Employee Info'!B19</f>
        <v>0</v>
      </c>
      <c r="B4" s="282"/>
      <c r="C4" s="282"/>
      <c r="D4" s="282"/>
      <c r="E4" s="282"/>
      <c r="F4" s="282"/>
      <c r="G4" s="282"/>
      <c r="H4" s="292"/>
      <c r="I4" s="293"/>
      <c r="J4" s="294"/>
      <c r="K4" s="293"/>
      <c r="L4" s="294"/>
      <c r="M4" s="295"/>
      <c r="N4" s="283">
        <f>+'Employee Info'!B7</f>
        <v>0</v>
      </c>
      <c r="O4" s="284"/>
      <c r="P4" s="284"/>
      <c r="Q4" s="284"/>
      <c r="R4" s="284"/>
      <c r="S4" s="284"/>
      <c r="T4" s="285"/>
    </row>
    <row r="5" spans="1:23" ht="9.75" customHeight="1" x14ac:dyDescent="0.3">
      <c r="A5" s="237" t="s">
        <v>40</v>
      </c>
      <c r="B5" s="238"/>
      <c r="C5" s="238"/>
      <c r="D5" s="238"/>
      <c r="E5" s="238"/>
      <c r="F5" s="238"/>
      <c r="G5" s="238"/>
      <c r="H5" s="238"/>
      <c r="I5" s="238"/>
      <c r="J5" s="238"/>
      <c r="K5" s="238"/>
      <c r="L5" s="268"/>
      <c r="M5" s="301" t="s">
        <v>2</v>
      </c>
      <c r="N5" s="238"/>
      <c r="O5" s="238"/>
      <c r="P5" s="268"/>
      <c r="Q5" s="301" t="s">
        <v>3</v>
      </c>
      <c r="R5" s="238"/>
      <c r="S5" s="238"/>
      <c r="T5" s="239"/>
    </row>
    <row r="6" spans="1:23" ht="17.25" customHeight="1" x14ac:dyDescent="0.3">
      <c r="A6" s="281" t="str">
        <f>CONCATENATE('Employee Info'!B15," ",'Employee Info'!B16," ",'Employee Info'!B17)</f>
        <v xml:space="preserve">  </v>
      </c>
      <c r="B6" s="282"/>
      <c r="C6" s="282"/>
      <c r="D6" s="282"/>
      <c r="E6" s="282"/>
      <c r="F6" s="282"/>
      <c r="G6" s="282"/>
      <c r="H6" s="282"/>
      <c r="I6" s="282"/>
      <c r="J6" s="282"/>
      <c r="K6" s="282"/>
      <c r="L6" s="282"/>
      <c r="M6" s="308">
        <f>+'Employee Info'!B8</f>
        <v>0</v>
      </c>
      <c r="N6" s="282"/>
      <c r="O6" s="282"/>
      <c r="P6" s="282"/>
      <c r="Q6" s="308">
        <f>+'Employee Info'!B9</f>
        <v>0</v>
      </c>
      <c r="R6" s="282"/>
      <c r="S6" s="282"/>
      <c r="T6" s="309"/>
    </row>
    <row r="7" spans="1:23" ht="6.75" customHeight="1" thickBot="1" x14ac:dyDescent="0.35">
      <c r="A7" s="305"/>
      <c r="B7" s="306"/>
      <c r="C7" s="306"/>
      <c r="D7" s="306"/>
      <c r="E7" s="306"/>
      <c r="F7" s="306"/>
      <c r="G7" s="306"/>
      <c r="H7" s="306"/>
      <c r="I7" s="306"/>
      <c r="J7" s="306"/>
      <c r="K7" s="306"/>
      <c r="L7" s="306"/>
      <c r="M7" s="306"/>
      <c r="N7" s="306"/>
      <c r="O7" s="306"/>
      <c r="P7" s="306"/>
      <c r="Q7" s="306"/>
      <c r="R7" s="306"/>
      <c r="S7" s="306"/>
      <c r="T7" s="307"/>
    </row>
    <row r="8" spans="1:23" ht="10.9" customHeight="1" x14ac:dyDescent="0.3">
      <c r="A8" s="302" t="s">
        <v>4</v>
      </c>
      <c r="B8" s="303"/>
      <c r="C8" s="303"/>
      <c r="D8" s="303"/>
      <c r="E8" s="304"/>
      <c r="F8" s="302" t="s">
        <v>5</v>
      </c>
      <c r="G8" s="303"/>
      <c r="H8" s="303"/>
      <c r="I8" s="303"/>
      <c r="J8" s="304"/>
      <c r="K8" s="302" t="s">
        <v>6</v>
      </c>
      <c r="L8" s="303"/>
      <c r="M8" s="303"/>
      <c r="N8" s="303"/>
      <c r="O8" s="304"/>
      <c r="P8" s="302" t="s">
        <v>7</v>
      </c>
      <c r="Q8" s="303"/>
      <c r="R8" s="303"/>
      <c r="S8" s="303"/>
      <c r="T8" s="304"/>
    </row>
    <row r="9" spans="1:23" ht="16.149999999999999" customHeight="1" x14ac:dyDescent="0.3">
      <c r="A9" s="277"/>
      <c r="B9" s="278"/>
      <c r="C9" s="278"/>
      <c r="D9" s="278"/>
      <c r="E9" s="279"/>
      <c r="F9" s="273" t="s">
        <v>41</v>
      </c>
      <c r="G9" s="274"/>
      <c r="H9" s="275"/>
      <c r="I9" s="275"/>
      <c r="J9" s="276"/>
      <c r="K9" s="273" t="s">
        <v>42</v>
      </c>
      <c r="L9" s="274"/>
      <c r="M9" s="80"/>
      <c r="N9" s="275"/>
      <c r="O9" s="276"/>
      <c r="P9" s="273" t="s">
        <v>42</v>
      </c>
      <c r="Q9" s="274"/>
      <c r="R9" s="80"/>
      <c r="S9" s="80"/>
      <c r="T9" s="81"/>
    </row>
    <row r="10" spans="1:23" ht="9" customHeight="1" x14ac:dyDescent="0.3">
      <c r="A10" s="237" t="s">
        <v>38</v>
      </c>
      <c r="B10" s="238"/>
      <c r="C10" s="238"/>
      <c r="D10" s="238"/>
      <c r="E10" s="239"/>
      <c r="F10" s="280" t="s">
        <v>8</v>
      </c>
      <c r="G10" s="238"/>
      <c r="H10" s="238"/>
      <c r="I10" s="238"/>
      <c r="J10" s="239"/>
      <c r="K10" s="280" t="s">
        <v>8</v>
      </c>
      <c r="L10" s="238"/>
      <c r="M10" s="238"/>
      <c r="N10" s="238"/>
      <c r="O10" s="239"/>
      <c r="P10" s="280" t="s">
        <v>8</v>
      </c>
      <c r="Q10" s="238"/>
      <c r="R10" s="238"/>
      <c r="S10" s="238"/>
      <c r="T10" s="239"/>
    </row>
    <row r="11" spans="1:23" ht="21" customHeight="1" x14ac:dyDescent="0.3">
      <c r="A11" s="264"/>
      <c r="B11" s="271"/>
      <c r="C11" s="271"/>
      <c r="D11" s="271"/>
      <c r="E11" s="272"/>
      <c r="F11" s="264"/>
      <c r="G11" s="271"/>
      <c r="H11" s="271"/>
      <c r="I11" s="271"/>
      <c r="J11" s="272"/>
      <c r="K11" s="264"/>
      <c r="L11" s="271"/>
      <c r="M11" s="271"/>
      <c r="N11" s="271"/>
      <c r="O11" s="272"/>
      <c r="P11" s="264"/>
      <c r="Q11" s="271"/>
      <c r="R11" s="271"/>
      <c r="S11" s="271"/>
      <c r="T11" s="272"/>
    </row>
    <row r="12" spans="1:23" ht="9.75" customHeight="1" x14ac:dyDescent="0.3">
      <c r="A12" s="280" t="s">
        <v>9</v>
      </c>
      <c r="B12" s="238"/>
      <c r="C12" s="238"/>
      <c r="D12" s="238"/>
      <c r="E12" s="239"/>
      <c r="F12" s="280" t="s">
        <v>9</v>
      </c>
      <c r="G12" s="238"/>
      <c r="H12" s="238"/>
      <c r="I12" s="238"/>
      <c r="J12" s="239"/>
      <c r="K12" s="280" t="s">
        <v>9</v>
      </c>
      <c r="L12" s="238"/>
      <c r="M12" s="238"/>
      <c r="N12" s="238"/>
      <c r="O12" s="239"/>
      <c r="P12" s="280" t="s">
        <v>9</v>
      </c>
      <c r="Q12" s="238"/>
      <c r="R12" s="238"/>
      <c r="S12" s="238"/>
      <c r="T12" s="239"/>
    </row>
    <row r="13" spans="1:23" ht="21" customHeight="1" x14ac:dyDescent="0.3">
      <c r="A13" s="264"/>
      <c r="B13" s="271"/>
      <c r="C13" s="271"/>
      <c r="D13" s="271"/>
      <c r="E13" s="272"/>
      <c r="F13" s="264"/>
      <c r="G13" s="271"/>
      <c r="H13" s="271"/>
      <c r="I13" s="271"/>
      <c r="J13" s="272"/>
      <c r="K13" s="264"/>
      <c r="L13" s="271"/>
      <c r="M13" s="271"/>
      <c r="N13" s="271"/>
      <c r="O13" s="272"/>
      <c r="P13" s="264"/>
      <c r="Q13" s="271"/>
      <c r="R13" s="271"/>
      <c r="S13" s="271"/>
      <c r="T13" s="272"/>
    </row>
    <row r="14" spans="1:23" ht="18.75" customHeight="1" x14ac:dyDescent="0.3">
      <c r="A14" s="237" t="s">
        <v>353</v>
      </c>
      <c r="B14" s="268"/>
      <c r="C14" s="266" t="s">
        <v>352</v>
      </c>
      <c r="D14" s="238"/>
      <c r="E14" s="239"/>
      <c r="F14" s="237" t="s">
        <v>353</v>
      </c>
      <c r="G14" s="268"/>
      <c r="H14" s="266" t="s">
        <v>352</v>
      </c>
      <c r="I14" s="238"/>
      <c r="J14" s="239"/>
      <c r="K14" s="237" t="s">
        <v>355</v>
      </c>
      <c r="L14" s="268"/>
      <c r="M14" s="266" t="s">
        <v>352</v>
      </c>
      <c r="N14" s="238"/>
      <c r="O14" s="239"/>
      <c r="P14" s="237" t="s">
        <v>355</v>
      </c>
      <c r="Q14" s="268"/>
      <c r="R14" s="266" t="s">
        <v>356</v>
      </c>
      <c r="S14" s="238"/>
      <c r="T14" s="239"/>
    </row>
    <row r="15" spans="1:23" ht="20.25" customHeight="1" x14ac:dyDescent="0.3">
      <c r="A15" s="264"/>
      <c r="B15" s="265"/>
      <c r="C15" s="88" t="str">
        <f>IF(A11="","","O -")</f>
        <v/>
      </c>
      <c r="D15" s="269"/>
      <c r="E15" s="270"/>
      <c r="F15" s="264"/>
      <c r="G15" s="265"/>
      <c r="H15" s="88" t="str">
        <f>IF(F11="","","O -")</f>
        <v/>
      </c>
      <c r="I15" s="269"/>
      <c r="J15" s="270"/>
      <c r="K15" s="264"/>
      <c r="L15" s="265"/>
      <c r="M15" s="88" t="str">
        <f>IF(K11="","","O -")</f>
        <v/>
      </c>
      <c r="N15" s="269"/>
      <c r="O15" s="270"/>
      <c r="P15" s="264"/>
      <c r="Q15" s="265"/>
      <c r="R15" s="88" t="str">
        <f>IF(P11="","","O -")</f>
        <v/>
      </c>
      <c r="S15" s="269"/>
      <c r="T15" s="270"/>
    </row>
    <row r="16" spans="1:23" ht="18" customHeight="1" x14ac:dyDescent="0.3">
      <c r="A16" s="237" t="s">
        <v>354</v>
      </c>
      <c r="B16" s="268"/>
      <c r="C16" s="8" t="s">
        <v>10</v>
      </c>
      <c r="D16" s="266" t="s">
        <v>357</v>
      </c>
      <c r="E16" s="267"/>
      <c r="F16" s="237" t="s">
        <v>347</v>
      </c>
      <c r="G16" s="268"/>
      <c r="H16" s="13" t="s">
        <v>43</v>
      </c>
      <c r="I16" s="266" t="s">
        <v>357</v>
      </c>
      <c r="J16" s="267"/>
      <c r="K16" s="237" t="s">
        <v>346</v>
      </c>
      <c r="L16" s="268"/>
      <c r="M16" s="8" t="s">
        <v>10</v>
      </c>
      <c r="N16" s="266" t="s">
        <v>357</v>
      </c>
      <c r="O16" s="267"/>
      <c r="P16" s="237" t="s">
        <v>346</v>
      </c>
      <c r="Q16" s="268"/>
      <c r="R16" s="8" t="s">
        <v>10</v>
      </c>
      <c r="S16" s="266" t="s">
        <v>357</v>
      </c>
      <c r="T16" s="267"/>
      <c r="W16" s="69"/>
    </row>
    <row r="17" spans="1:23" ht="18" customHeight="1" x14ac:dyDescent="0.3">
      <c r="A17" s="171"/>
      <c r="B17" s="172" t="str">
        <f>IF(P50=TRUE,"-T","")</f>
        <v/>
      </c>
      <c r="C17" s="173" t="str">
        <f>IF(A17="GS","",IF(A17&lt;&gt;"",VLOOKUP(A17,'Position Matrix'!$A$1:$D$207,3,FALSE),""))</f>
        <v/>
      </c>
      <c r="D17" s="235" t="str">
        <f>IF(A17="GS","",IF(A17="","",IF(B17="-T",VLOOKUP(C17,'AD RATES'!$A1:$C$13,3,FALSE),VLOOKUP(C17,'AD RATES'!$A$1:$B$13,2,FALSE))))</f>
        <v/>
      </c>
      <c r="E17" s="236"/>
      <c r="F17" s="171"/>
      <c r="G17" s="172" t="str">
        <f>IF(P51=TRUE,"-T","")</f>
        <v/>
      </c>
      <c r="H17" s="173" t="str">
        <f>IF(F17="GS","",IF(F17&lt;&gt;"",VLOOKUP(F17,'Position Matrix'!$A$1:$D$207,3,FALSE),""))</f>
        <v/>
      </c>
      <c r="I17" s="235" t="str">
        <f>IF(F17="GS","",IF(F17="","",IF(G17="-T",VLOOKUP(H17,'AD RATES'!$A1:$C$13,3,FALSE),VLOOKUP(H17,'AD RATES'!$A$1:$B$13,2,FALSE))))</f>
        <v/>
      </c>
      <c r="J17" s="236"/>
      <c r="K17" s="171"/>
      <c r="L17" s="172" t="str">
        <f>IF(P52=TRUE,"-T","")</f>
        <v/>
      </c>
      <c r="M17" s="173" t="str">
        <f>IF(K17="GS","",IF(K17&lt;&gt;"",VLOOKUP(K17,'Position Matrix'!$A$1:$D$207,3,FALSE),""))</f>
        <v/>
      </c>
      <c r="N17" s="235" t="str">
        <f>IF(K17="GS","",IF(K17="","",IF(L17="-T",VLOOKUP(M17,'AD RATES'!$A1:$C$13,3,FALSE),VLOOKUP(M17,'AD RATES'!$A$1:$B$13,2,FALSE))))</f>
        <v/>
      </c>
      <c r="O17" s="236"/>
      <c r="P17" s="171"/>
      <c r="Q17" s="172" t="str">
        <f>IF(P53=TRUE,"-T","")</f>
        <v/>
      </c>
      <c r="R17" s="173" t="str">
        <f>IF(P17="GS","",IF(P17&lt;&gt;"",VLOOKUP(P17,'Position Matrix'!$A$1:$D$207,3,FALSE),""))</f>
        <v/>
      </c>
      <c r="S17" s="235" t="str">
        <f>IF(P17="GS","",IF(P17="","",IF(Q17="-T",VLOOKUP(R17,'AD RATES'!$A1:$C$13,3,FALSE),VLOOKUP(R17,'AD RATES'!$A$1:$B$13,2,FALSE))))</f>
        <v/>
      </c>
      <c r="T17" s="236"/>
      <c r="W17" s="98" t="s">
        <v>365</v>
      </c>
    </row>
    <row r="18" spans="1:23" ht="10.5" customHeight="1" x14ac:dyDescent="0.3">
      <c r="A18" s="237" t="s">
        <v>362</v>
      </c>
      <c r="B18" s="238"/>
      <c r="C18" s="238"/>
      <c r="D18" s="238"/>
      <c r="E18" s="239"/>
      <c r="F18" s="237" t="s">
        <v>362</v>
      </c>
      <c r="G18" s="238"/>
      <c r="H18" s="238"/>
      <c r="I18" s="238"/>
      <c r="J18" s="239"/>
      <c r="K18" s="237" t="s">
        <v>362</v>
      </c>
      <c r="L18" s="238"/>
      <c r="M18" s="238"/>
      <c r="N18" s="238"/>
      <c r="O18" s="239"/>
      <c r="P18" s="237" t="s">
        <v>362</v>
      </c>
      <c r="Q18" s="238"/>
      <c r="R18" s="238"/>
      <c r="S18" s="238"/>
      <c r="T18" s="239"/>
    </row>
    <row r="19" spans="1:23" ht="20.25" customHeight="1" x14ac:dyDescent="0.3">
      <c r="A19" s="261"/>
      <c r="B19" s="262"/>
      <c r="C19" s="262"/>
      <c r="D19" s="262"/>
      <c r="E19" s="263"/>
      <c r="F19" s="261"/>
      <c r="G19" s="262"/>
      <c r="H19" s="262"/>
      <c r="I19" s="262"/>
      <c r="J19" s="263"/>
      <c r="K19" s="261"/>
      <c r="L19" s="262"/>
      <c r="M19" s="262"/>
      <c r="N19" s="262"/>
      <c r="O19" s="263"/>
      <c r="P19" s="261"/>
      <c r="Q19" s="262"/>
      <c r="R19" s="262"/>
      <c r="S19" s="262"/>
      <c r="T19" s="263"/>
      <c r="W19" s="69"/>
    </row>
    <row r="20" spans="1:23" ht="16.5" customHeight="1" x14ac:dyDescent="0.3">
      <c r="A20" s="10" t="s">
        <v>11</v>
      </c>
      <c r="B20" s="11" t="s">
        <v>12</v>
      </c>
      <c r="C20" s="11" t="s">
        <v>13</v>
      </c>
      <c r="D20" s="11" t="s">
        <v>14</v>
      </c>
      <c r="E20" s="12" t="s">
        <v>15</v>
      </c>
      <c r="F20" s="10" t="s">
        <v>11</v>
      </c>
      <c r="G20" s="11" t="s">
        <v>12</v>
      </c>
      <c r="H20" s="11" t="s">
        <v>13</v>
      </c>
      <c r="I20" s="11" t="s">
        <v>14</v>
      </c>
      <c r="J20" s="12" t="s">
        <v>15</v>
      </c>
      <c r="K20" s="10" t="s">
        <v>11</v>
      </c>
      <c r="L20" s="11" t="s">
        <v>12</v>
      </c>
      <c r="M20" s="11" t="s">
        <v>13</v>
      </c>
      <c r="N20" s="11" t="s">
        <v>14</v>
      </c>
      <c r="O20" s="12" t="s">
        <v>15</v>
      </c>
      <c r="P20" s="10" t="s">
        <v>11</v>
      </c>
      <c r="Q20" s="11" t="s">
        <v>12</v>
      </c>
      <c r="R20" s="11" t="s">
        <v>13</v>
      </c>
      <c r="S20" s="11" t="s">
        <v>14</v>
      </c>
      <c r="T20" s="12" t="s">
        <v>15</v>
      </c>
      <c r="W20" s="69"/>
    </row>
    <row r="21" spans="1:23" ht="16.5" customHeight="1" x14ac:dyDescent="0.3">
      <c r="A21" s="85"/>
      <c r="B21" s="86"/>
      <c r="C21" s="87"/>
      <c r="D21" s="87"/>
      <c r="E21" s="74" t="str">
        <f>IF(D21="","",(((D21-RIGHT(D21,2))/100)+(RIGHT(D21,2)/60)-(((C21-RIGHT(C21,2))/100)+(RIGHT(C21,2)/60))))</f>
        <v/>
      </c>
      <c r="F21" s="85"/>
      <c r="G21" s="86"/>
      <c r="H21" s="87"/>
      <c r="I21" s="87"/>
      <c r="J21" s="74" t="str">
        <f t="shared" ref="J21:J27" si="0">IF(I21="","",(((I21-RIGHT(I21,2))/100)+(RIGHT(I21,2)/60)-(((H21-RIGHT(H21,2))/100)+(RIGHT(H21,2)/60))))</f>
        <v/>
      </c>
      <c r="K21" s="85"/>
      <c r="L21" s="86"/>
      <c r="M21" s="87"/>
      <c r="N21" s="87"/>
      <c r="O21" s="74" t="str">
        <f t="shared" ref="O21:O27" si="1">IF(N21="","",(((N21-RIGHT(N21,2))/100)+(RIGHT(N21,2)/60)-(((M21-RIGHT(M21,2))/100)+(RIGHT(M21,2)/60))))</f>
        <v/>
      </c>
      <c r="P21" s="85"/>
      <c r="Q21" s="86"/>
      <c r="R21" s="87"/>
      <c r="S21" s="87"/>
      <c r="T21" s="74" t="str">
        <f t="shared" ref="T21:T27" si="2">IF(S21="","",(((S21-RIGHT(S21,2))/100)+(RIGHT(S21,2)/60)-(((R21-RIGHT(R21,2))/100)+(RIGHT(R21,2)/60))))</f>
        <v/>
      </c>
    </row>
    <row r="22" spans="1:23" ht="16.5" customHeight="1" x14ac:dyDescent="0.3">
      <c r="A22" s="85"/>
      <c r="B22" s="86"/>
      <c r="C22" s="87"/>
      <c r="D22" s="87"/>
      <c r="E22" s="74" t="str">
        <f t="shared" ref="E22:E27" si="3">IF(D22="","",(((D22-RIGHT(D22,2))/100)+(RIGHT(D22,2)/60)-(((C22-RIGHT(C22,2))/100)+(RIGHT(C22,2)/60))))</f>
        <v/>
      </c>
      <c r="F22" s="85"/>
      <c r="G22" s="86"/>
      <c r="H22" s="87"/>
      <c r="I22" s="87"/>
      <c r="J22" s="74" t="str">
        <f t="shared" si="0"/>
        <v/>
      </c>
      <c r="K22" s="85"/>
      <c r="L22" s="86"/>
      <c r="M22" s="87"/>
      <c r="N22" s="87"/>
      <c r="O22" s="74" t="str">
        <f t="shared" si="1"/>
        <v/>
      </c>
      <c r="P22" s="85"/>
      <c r="Q22" s="86"/>
      <c r="R22" s="87"/>
      <c r="S22" s="87"/>
      <c r="T22" s="74" t="str">
        <f t="shared" si="2"/>
        <v/>
      </c>
    </row>
    <row r="23" spans="1:23" ht="16.5" customHeight="1" x14ac:dyDescent="0.3">
      <c r="A23" s="85"/>
      <c r="B23" s="86"/>
      <c r="C23" s="87"/>
      <c r="D23" s="87"/>
      <c r="E23" s="74" t="str">
        <f t="shared" si="3"/>
        <v/>
      </c>
      <c r="F23" s="85"/>
      <c r="G23" s="86"/>
      <c r="H23" s="87"/>
      <c r="I23" s="87"/>
      <c r="J23" s="74" t="str">
        <f t="shared" si="0"/>
        <v/>
      </c>
      <c r="K23" s="85"/>
      <c r="L23" s="86"/>
      <c r="M23" s="87"/>
      <c r="N23" s="87"/>
      <c r="O23" s="74" t="str">
        <f t="shared" si="1"/>
        <v/>
      </c>
      <c r="P23" s="85"/>
      <c r="Q23" s="86"/>
      <c r="R23" s="87"/>
      <c r="S23" s="87"/>
      <c r="T23" s="74" t="str">
        <f t="shared" si="2"/>
        <v/>
      </c>
    </row>
    <row r="24" spans="1:23" ht="16.5" customHeight="1" x14ac:dyDescent="0.3">
      <c r="A24" s="85"/>
      <c r="B24" s="86"/>
      <c r="C24" s="87"/>
      <c r="D24" s="87"/>
      <c r="E24" s="74" t="str">
        <f t="shared" si="3"/>
        <v/>
      </c>
      <c r="F24" s="85"/>
      <c r="G24" s="86"/>
      <c r="H24" s="87"/>
      <c r="I24" s="87"/>
      <c r="J24" s="74" t="str">
        <f t="shared" si="0"/>
        <v/>
      </c>
      <c r="K24" s="85"/>
      <c r="L24" s="86"/>
      <c r="M24" s="87"/>
      <c r="N24" s="87"/>
      <c r="O24" s="74" t="str">
        <f t="shared" si="1"/>
        <v/>
      </c>
      <c r="P24" s="85"/>
      <c r="Q24" s="86"/>
      <c r="R24" s="87"/>
      <c r="S24" s="87"/>
      <c r="T24" s="74" t="str">
        <f t="shared" si="2"/>
        <v/>
      </c>
    </row>
    <row r="25" spans="1:23" ht="16.5" customHeight="1" x14ac:dyDescent="0.3">
      <c r="A25" s="85"/>
      <c r="B25" s="86"/>
      <c r="C25" s="87"/>
      <c r="D25" s="87"/>
      <c r="E25" s="74" t="str">
        <f t="shared" si="3"/>
        <v/>
      </c>
      <c r="F25" s="85"/>
      <c r="G25" s="86"/>
      <c r="H25" s="87"/>
      <c r="I25" s="87"/>
      <c r="J25" s="74" t="str">
        <f t="shared" si="0"/>
        <v/>
      </c>
      <c r="K25" s="85"/>
      <c r="L25" s="86"/>
      <c r="M25" s="87"/>
      <c r="N25" s="87"/>
      <c r="O25" s="74" t="str">
        <f t="shared" si="1"/>
        <v/>
      </c>
      <c r="P25" s="85"/>
      <c r="Q25" s="86"/>
      <c r="R25" s="87"/>
      <c r="S25" s="87"/>
      <c r="T25" s="74" t="str">
        <f t="shared" si="2"/>
        <v/>
      </c>
    </row>
    <row r="26" spans="1:23" ht="16.5" customHeight="1" x14ac:dyDescent="0.3">
      <c r="A26" s="85"/>
      <c r="B26" s="86"/>
      <c r="C26" s="87"/>
      <c r="D26" s="87"/>
      <c r="E26" s="74" t="str">
        <f t="shared" si="3"/>
        <v/>
      </c>
      <c r="F26" s="85"/>
      <c r="G26" s="86"/>
      <c r="H26" s="87"/>
      <c r="I26" s="87"/>
      <c r="J26" s="74" t="str">
        <f t="shared" si="0"/>
        <v/>
      </c>
      <c r="K26" s="85"/>
      <c r="L26" s="86"/>
      <c r="M26" s="87"/>
      <c r="N26" s="87"/>
      <c r="O26" s="74" t="str">
        <f t="shared" si="1"/>
        <v/>
      </c>
      <c r="P26" s="85"/>
      <c r="Q26" s="86"/>
      <c r="R26" s="87"/>
      <c r="S26" s="87"/>
      <c r="T26" s="74" t="str">
        <f t="shared" si="2"/>
        <v/>
      </c>
    </row>
    <row r="27" spans="1:23" ht="16.5" customHeight="1" x14ac:dyDescent="0.3">
      <c r="A27" s="85"/>
      <c r="B27" s="86"/>
      <c r="C27" s="87"/>
      <c r="D27" s="87"/>
      <c r="E27" s="74" t="str">
        <f t="shared" si="3"/>
        <v/>
      </c>
      <c r="F27" s="85"/>
      <c r="G27" s="86"/>
      <c r="H27" s="87"/>
      <c r="I27" s="87"/>
      <c r="J27" s="74" t="str">
        <f t="shared" si="0"/>
        <v/>
      </c>
      <c r="K27" s="85"/>
      <c r="L27" s="86"/>
      <c r="M27" s="87"/>
      <c r="N27" s="87"/>
      <c r="O27" s="74" t="str">
        <f t="shared" si="1"/>
        <v/>
      </c>
      <c r="P27" s="85"/>
      <c r="Q27" s="86"/>
      <c r="R27" s="87"/>
      <c r="S27" s="87"/>
      <c r="T27" s="74" t="str">
        <f t="shared" si="2"/>
        <v/>
      </c>
    </row>
    <row r="28" spans="1:23" ht="16.5" customHeight="1" thickBot="1" x14ac:dyDescent="0.35">
      <c r="A28" s="83" t="s">
        <v>349</v>
      </c>
      <c r="B28" s="84">
        <f>+'Employee Info'!B3</f>
        <v>2018</v>
      </c>
      <c r="C28" s="251" t="s">
        <v>343</v>
      </c>
      <c r="D28" s="252"/>
      <c r="E28" s="82">
        <f>SUM(E21:E27)</f>
        <v>0</v>
      </c>
      <c r="F28" s="83" t="s">
        <v>349</v>
      </c>
      <c r="G28" s="84">
        <f>+'Employee Info'!B3</f>
        <v>2018</v>
      </c>
      <c r="H28" s="251" t="s">
        <v>343</v>
      </c>
      <c r="I28" s="252"/>
      <c r="J28" s="82">
        <f>SUM(J21:J27)</f>
        <v>0</v>
      </c>
      <c r="K28" s="83" t="s">
        <v>349</v>
      </c>
      <c r="L28" s="84">
        <f>+'Employee Info'!B3</f>
        <v>2018</v>
      </c>
      <c r="M28" s="251" t="s">
        <v>343</v>
      </c>
      <c r="N28" s="252"/>
      <c r="O28" s="82">
        <f>SUM(O21:O27)</f>
        <v>0</v>
      </c>
      <c r="P28" s="83" t="s">
        <v>349</v>
      </c>
      <c r="Q28" s="84">
        <f>+'Employee Info'!B3</f>
        <v>2018</v>
      </c>
      <c r="R28" s="251" t="s">
        <v>343</v>
      </c>
      <c r="S28" s="252"/>
      <c r="T28" s="82">
        <f>SUM(T21:T27)</f>
        <v>0</v>
      </c>
    </row>
    <row r="29" spans="1:23" ht="12" customHeight="1" thickBot="1" x14ac:dyDescent="0.35">
      <c r="A29" s="247" t="s">
        <v>358</v>
      </c>
      <c r="B29" s="248"/>
      <c r="C29" s="248"/>
      <c r="D29" s="248"/>
      <c r="E29" s="248"/>
      <c r="F29" s="248"/>
      <c r="G29" s="248"/>
      <c r="H29" s="248"/>
      <c r="I29" s="248"/>
      <c r="J29" s="248"/>
      <c r="K29" s="248"/>
      <c r="L29" s="248"/>
      <c r="M29" s="248"/>
      <c r="N29" s="248"/>
      <c r="O29" s="248"/>
      <c r="P29" s="249" t="s">
        <v>344</v>
      </c>
      <c r="Q29" s="250"/>
      <c r="R29" s="250"/>
      <c r="S29" s="75" t="str">
        <f>IF(A11="","",IF(F17="",(+D17*E28),IF(K17="",((+D17*E28)+(I17*J28)),IF(P17="",((+D17*E28)+(I17*J28)+(N17*O28)),((+D17*E28)+(+I17*J28)+(N17*O28)+(S17*T28))))))</f>
        <v/>
      </c>
      <c r="T29" s="76" t="str">
        <f>IF(A11="","",SUM(E28,J28,O28,T28))</f>
        <v/>
      </c>
    </row>
    <row r="30" spans="1:23" ht="12" customHeight="1" x14ac:dyDescent="0.3">
      <c r="A30" s="353" t="s">
        <v>16</v>
      </c>
      <c r="B30" s="354"/>
      <c r="C30" s="354"/>
      <c r="D30" s="354"/>
      <c r="E30" s="354"/>
      <c r="F30" s="354"/>
      <c r="G30" s="354"/>
      <c r="H30" s="354"/>
      <c r="I30" s="354"/>
      <c r="J30" s="354"/>
      <c r="K30" s="354"/>
      <c r="L30" s="354"/>
      <c r="M30" s="355"/>
      <c r="N30" s="356" t="s">
        <v>46</v>
      </c>
      <c r="O30" s="357"/>
      <c r="P30" s="357"/>
      <c r="Q30" s="357"/>
      <c r="R30" s="357"/>
      <c r="S30" s="357"/>
      <c r="T30" s="358"/>
    </row>
    <row r="31" spans="1:23" ht="30" customHeight="1" x14ac:dyDescent="0.3">
      <c r="A31" s="7" t="s">
        <v>17</v>
      </c>
      <c r="B31" s="1" t="s">
        <v>18</v>
      </c>
      <c r="C31" s="359" t="s">
        <v>19</v>
      </c>
      <c r="D31" s="360"/>
      <c r="E31" s="360"/>
      <c r="F31" s="360"/>
      <c r="G31" s="361"/>
      <c r="H31" s="359" t="s">
        <v>20</v>
      </c>
      <c r="I31" s="361"/>
      <c r="J31" s="359" t="s">
        <v>21</v>
      </c>
      <c r="K31" s="361"/>
      <c r="L31" s="359" t="s">
        <v>22</v>
      </c>
      <c r="M31" s="362"/>
      <c r="N31" s="357"/>
      <c r="O31" s="357"/>
      <c r="P31" s="357"/>
      <c r="Q31" s="357"/>
      <c r="R31" s="357"/>
      <c r="S31" s="357"/>
      <c r="T31" s="358"/>
    </row>
    <row r="32" spans="1:23" ht="15.75" customHeight="1" x14ac:dyDescent="0.3">
      <c r="A32" s="89"/>
      <c r="B32" s="90"/>
      <c r="C32" s="257"/>
      <c r="D32" s="319"/>
      <c r="E32" s="319"/>
      <c r="F32" s="319"/>
      <c r="G32" s="320"/>
      <c r="H32" s="253"/>
      <c r="I32" s="254"/>
      <c r="J32" s="253"/>
      <c r="K32" s="254"/>
      <c r="L32" s="255"/>
      <c r="M32" s="256"/>
      <c r="N32" s="357"/>
      <c r="O32" s="357"/>
      <c r="P32" s="357"/>
      <c r="Q32" s="357"/>
      <c r="R32" s="357"/>
      <c r="S32" s="357"/>
      <c r="T32" s="358"/>
    </row>
    <row r="33" spans="1:20" ht="15.75" customHeight="1" x14ac:dyDescent="0.3">
      <c r="A33" s="89"/>
      <c r="B33" s="90"/>
      <c r="C33" s="257"/>
      <c r="D33" s="319"/>
      <c r="E33" s="319"/>
      <c r="F33" s="319"/>
      <c r="G33" s="320"/>
      <c r="H33" s="253"/>
      <c r="I33" s="254"/>
      <c r="J33" s="253"/>
      <c r="K33" s="254"/>
      <c r="L33" s="255"/>
      <c r="M33" s="256"/>
      <c r="N33" s="357"/>
      <c r="O33" s="357"/>
      <c r="P33" s="357"/>
      <c r="Q33" s="357"/>
      <c r="R33" s="357"/>
      <c r="S33" s="357"/>
      <c r="T33" s="358"/>
    </row>
    <row r="34" spans="1:20" ht="15.75" customHeight="1" x14ac:dyDescent="0.3">
      <c r="A34" s="89"/>
      <c r="B34" s="90"/>
      <c r="C34" s="257"/>
      <c r="D34" s="258"/>
      <c r="E34" s="258"/>
      <c r="F34" s="258"/>
      <c r="G34" s="259"/>
      <c r="H34" s="253"/>
      <c r="I34" s="260"/>
      <c r="J34" s="253"/>
      <c r="K34" s="260"/>
      <c r="L34" s="255"/>
      <c r="M34" s="321"/>
      <c r="N34" s="357"/>
      <c r="O34" s="357"/>
      <c r="P34" s="357"/>
      <c r="Q34" s="357"/>
      <c r="R34" s="357"/>
      <c r="S34" s="357"/>
      <c r="T34" s="358"/>
    </row>
    <row r="35" spans="1:20" ht="15.75" customHeight="1" x14ac:dyDescent="0.3">
      <c r="A35" s="89"/>
      <c r="B35" s="90"/>
      <c r="C35" s="257"/>
      <c r="D35" s="258"/>
      <c r="E35" s="258"/>
      <c r="F35" s="258"/>
      <c r="G35" s="259"/>
      <c r="H35" s="253"/>
      <c r="I35" s="260"/>
      <c r="J35" s="253"/>
      <c r="K35" s="260"/>
      <c r="L35" s="255"/>
      <c r="M35" s="321"/>
      <c r="N35" s="357"/>
      <c r="O35" s="357"/>
      <c r="P35" s="357"/>
      <c r="Q35" s="357"/>
      <c r="R35" s="357"/>
      <c r="S35" s="357"/>
      <c r="T35" s="358"/>
    </row>
    <row r="36" spans="1:20" ht="15.75" customHeight="1" x14ac:dyDescent="0.3">
      <c r="A36" s="89"/>
      <c r="B36" s="90"/>
      <c r="C36" s="257"/>
      <c r="D36" s="319"/>
      <c r="E36" s="319"/>
      <c r="F36" s="319"/>
      <c r="G36" s="320"/>
      <c r="H36" s="253"/>
      <c r="I36" s="254"/>
      <c r="J36" s="253"/>
      <c r="K36" s="254"/>
      <c r="L36" s="255"/>
      <c r="M36" s="256"/>
      <c r="N36" s="357"/>
      <c r="O36" s="357"/>
      <c r="P36" s="357"/>
      <c r="Q36" s="357"/>
      <c r="R36" s="357"/>
      <c r="S36" s="357"/>
      <c r="T36" s="358"/>
    </row>
    <row r="37" spans="1:20" ht="15.75" customHeight="1" thickBot="1" x14ac:dyDescent="0.35">
      <c r="A37" s="91"/>
      <c r="B37" s="92"/>
      <c r="C37" s="240"/>
      <c r="D37" s="241"/>
      <c r="E37" s="241"/>
      <c r="F37" s="241"/>
      <c r="G37" s="242"/>
      <c r="H37" s="243"/>
      <c r="I37" s="244"/>
      <c r="J37" s="243"/>
      <c r="K37" s="244"/>
      <c r="L37" s="245"/>
      <c r="M37" s="246"/>
      <c r="N37" s="357"/>
      <c r="O37" s="357"/>
      <c r="P37" s="357"/>
      <c r="Q37" s="357"/>
      <c r="R37" s="357"/>
      <c r="S37" s="357"/>
      <c r="T37" s="358"/>
    </row>
    <row r="38" spans="1:20" ht="15.75" customHeight="1" thickBot="1" x14ac:dyDescent="0.35">
      <c r="A38" s="347" t="s">
        <v>23</v>
      </c>
      <c r="B38" s="348"/>
      <c r="C38" s="348"/>
      <c r="D38" s="348"/>
      <c r="E38" s="348"/>
      <c r="F38" s="348"/>
      <c r="G38" s="348"/>
      <c r="H38" s="349" t="str">
        <f>IF(H32="","",SUM(H32:I37))</f>
        <v/>
      </c>
      <c r="I38" s="349"/>
      <c r="J38" s="349" t="str">
        <f>IF(J32="","",SUM(J32:K37))</f>
        <v/>
      </c>
      <c r="K38" s="349"/>
      <c r="L38" s="350"/>
      <c r="M38" s="351"/>
      <c r="N38" s="325" t="s">
        <v>24</v>
      </c>
      <c r="O38" s="326"/>
      <c r="P38" s="326"/>
      <c r="Q38" s="326"/>
      <c r="R38" s="326"/>
      <c r="S38" s="326"/>
      <c r="T38" s="327"/>
    </row>
    <row r="39" spans="1:20" ht="12" customHeight="1" x14ac:dyDescent="0.3">
      <c r="A39" s="328" t="s">
        <v>25</v>
      </c>
      <c r="B39" s="329"/>
      <c r="C39" s="329"/>
      <c r="D39" s="329"/>
      <c r="E39" s="329"/>
      <c r="F39" s="329"/>
      <c r="G39" s="329"/>
      <c r="H39" s="329"/>
      <c r="I39" s="329"/>
      <c r="J39" s="329"/>
      <c r="K39" s="329"/>
      <c r="L39" s="329"/>
      <c r="M39" s="330"/>
      <c r="N39" s="331"/>
      <c r="O39" s="332"/>
      <c r="P39" s="332"/>
      <c r="Q39" s="332"/>
      <c r="R39" s="332"/>
      <c r="S39" s="332"/>
      <c r="T39" s="333"/>
    </row>
    <row r="40" spans="1:20" ht="3.75" customHeight="1" thickBot="1" x14ac:dyDescent="0.35">
      <c r="A40" s="337"/>
      <c r="B40" s="338"/>
      <c r="C40" s="338"/>
      <c r="D40" s="338"/>
      <c r="E40" s="338"/>
      <c r="F40" s="338"/>
      <c r="G40" s="338"/>
      <c r="H40" s="338"/>
      <c r="I40" s="338"/>
      <c r="J40" s="338"/>
      <c r="K40" s="338"/>
      <c r="L40" s="338"/>
      <c r="M40" s="339"/>
      <c r="N40" s="334"/>
      <c r="O40" s="335"/>
      <c r="P40" s="335"/>
      <c r="Q40" s="335"/>
      <c r="R40" s="335"/>
      <c r="S40" s="335"/>
      <c r="T40" s="336"/>
    </row>
    <row r="41" spans="1:20" ht="10.5" customHeight="1" x14ac:dyDescent="0.3">
      <c r="A41" s="340"/>
      <c r="B41" s="338"/>
      <c r="C41" s="338"/>
      <c r="D41" s="338"/>
      <c r="E41" s="338"/>
      <c r="F41" s="338"/>
      <c r="G41" s="338"/>
      <c r="H41" s="338"/>
      <c r="I41" s="338"/>
      <c r="J41" s="338"/>
      <c r="K41" s="338"/>
      <c r="L41" s="338"/>
      <c r="M41" s="339"/>
      <c r="N41" s="324" t="s">
        <v>26</v>
      </c>
      <c r="O41" s="324"/>
      <c r="P41" s="324"/>
      <c r="Q41" s="324"/>
      <c r="R41" s="324"/>
      <c r="S41" s="324"/>
      <c r="T41" s="324"/>
    </row>
    <row r="42" spans="1:20" ht="17.25" customHeight="1" thickBot="1" x14ac:dyDescent="0.35">
      <c r="A42" s="340"/>
      <c r="B42" s="338"/>
      <c r="C42" s="338"/>
      <c r="D42" s="338"/>
      <c r="E42" s="338"/>
      <c r="F42" s="338"/>
      <c r="G42" s="338"/>
      <c r="H42" s="338"/>
      <c r="I42" s="338"/>
      <c r="J42" s="338"/>
      <c r="K42" s="338"/>
      <c r="L42" s="338"/>
      <c r="M42" s="339"/>
      <c r="N42" s="352"/>
      <c r="O42" s="335"/>
      <c r="P42" s="335"/>
      <c r="Q42" s="335"/>
      <c r="R42" s="335"/>
      <c r="S42" s="335"/>
      <c r="T42" s="336"/>
    </row>
    <row r="43" spans="1:20" ht="11.25" customHeight="1" thickBot="1" x14ac:dyDescent="0.35">
      <c r="A43" s="341"/>
      <c r="B43" s="342"/>
      <c r="C43" s="342"/>
      <c r="D43" s="342"/>
      <c r="E43" s="342"/>
      <c r="F43" s="342"/>
      <c r="G43" s="342"/>
      <c r="H43" s="342"/>
      <c r="I43" s="342"/>
      <c r="J43" s="342"/>
      <c r="K43" s="342"/>
      <c r="L43" s="342"/>
      <c r="M43" s="343"/>
      <c r="N43" s="344" t="s">
        <v>45</v>
      </c>
      <c r="O43" s="345"/>
      <c r="P43" s="345"/>
      <c r="Q43" s="345"/>
      <c r="R43" s="345"/>
      <c r="S43" s="345"/>
      <c r="T43" s="346"/>
    </row>
    <row r="44" spans="1:20" ht="13.9" customHeight="1" x14ac:dyDescent="0.3">
      <c r="A44" s="2" t="s">
        <v>27</v>
      </c>
      <c r="O44" s="9" t="s">
        <v>44</v>
      </c>
    </row>
    <row r="45" spans="1:20" ht="13.9" customHeight="1" x14ac:dyDescent="0.3">
      <c r="A45" t="s">
        <v>28</v>
      </c>
      <c r="O45" s="322" t="s">
        <v>428</v>
      </c>
      <c r="P45" s="322"/>
      <c r="Q45" s="322"/>
      <c r="R45" s="322"/>
      <c r="S45" s="322"/>
      <c r="T45" s="323"/>
    </row>
    <row r="46" spans="1:20" ht="13.9" customHeight="1" x14ac:dyDescent="0.3">
      <c r="A46" s="3" t="s">
        <v>29</v>
      </c>
      <c r="O46" s="322" t="s">
        <v>420</v>
      </c>
      <c r="P46" s="322"/>
      <c r="Q46" s="322"/>
      <c r="R46" s="322"/>
      <c r="S46" s="322"/>
      <c r="T46" s="311"/>
    </row>
    <row r="47" spans="1:20" ht="13.9" customHeight="1" x14ac:dyDescent="0.3"/>
    <row r="48" spans="1:20" ht="13.5" thickBot="1" x14ac:dyDescent="0.35"/>
    <row r="49" spans="13:16" x14ac:dyDescent="0.3">
      <c r="M49" s="315" t="s">
        <v>350</v>
      </c>
      <c r="N49" s="316"/>
      <c r="O49" s="316"/>
      <c r="P49" s="317"/>
    </row>
    <row r="50" spans="13:16" ht="12.75" customHeight="1" x14ac:dyDescent="0.3">
      <c r="M50" s="310" t="s">
        <v>340</v>
      </c>
      <c r="N50" s="311"/>
      <c r="O50" s="70" t="s">
        <v>336</v>
      </c>
      <c r="P50" s="72" t="b">
        <v>0</v>
      </c>
    </row>
    <row r="51" spans="13:16" x14ac:dyDescent="0.3">
      <c r="M51" s="312"/>
      <c r="N51" s="311"/>
      <c r="O51" s="70" t="s">
        <v>337</v>
      </c>
      <c r="P51" s="72" t="b">
        <v>0</v>
      </c>
    </row>
    <row r="52" spans="13:16" x14ac:dyDescent="0.3">
      <c r="M52" s="312"/>
      <c r="N52" s="311"/>
      <c r="O52" s="70" t="s">
        <v>338</v>
      </c>
      <c r="P52" s="72" t="b">
        <v>0</v>
      </c>
    </row>
    <row r="53" spans="13:16" ht="13.5" thickBot="1" x14ac:dyDescent="0.35">
      <c r="M53" s="313"/>
      <c r="N53" s="314"/>
      <c r="O53" s="71" t="s">
        <v>339</v>
      </c>
      <c r="P53" s="73" t="b">
        <v>0</v>
      </c>
    </row>
  </sheetData>
  <sheetProtection sheet="1" objects="1" scenarios="1" selectLockedCells="1"/>
  <mergeCells count="131">
    <mergeCell ref="A4:G4"/>
    <mergeCell ref="H4:I4"/>
    <mergeCell ref="J4:K4"/>
    <mergeCell ref="L4:M4"/>
    <mergeCell ref="N4:T4"/>
    <mergeCell ref="A5:L5"/>
    <mergeCell ref="M5:P5"/>
    <mergeCell ref="Q5:T5"/>
    <mergeCell ref="A1:M2"/>
    <mergeCell ref="N1:T1"/>
    <mergeCell ref="N2:T2"/>
    <mergeCell ref="A3:G3"/>
    <mergeCell ref="H3:M3"/>
    <mergeCell ref="N3:T3"/>
    <mergeCell ref="A9:E9"/>
    <mergeCell ref="F9:G9"/>
    <mergeCell ref="H9:J9"/>
    <mergeCell ref="K9:L9"/>
    <mergeCell ref="N9:O9"/>
    <mergeCell ref="P9:Q9"/>
    <mergeCell ref="A6:L6"/>
    <mergeCell ref="M6:P6"/>
    <mergeCell ref="Q6:T6"/>
    <mergeCell ref="A7:T7"/>
    <mergeCell ref="A8:E8"/>
    <mergeCell ref="F8:J8"/>
    <mergeCell ref="K8:O8"/>
    <mergeCell ref="P8:T8"/>
    <mergeCell ref="A12:E12"/>
    <mergeCell ref="F12:J12"/>
    <mergeCell ref="K12:O12"/>
    <mergeCell ref="P12:T12"/>
    <mergeCell ref="A13:E13"/>
    <mergeCell ref="F13:J13"/>
    <mergeCell ref="K13:O13"/>
    <mergeCell ref="P13:T13"/>
    <mergeCell ref="A10:E10"/>
    <mergeCell ref="F10:J10"/>
    <mergeCell ref="K10:O10"/>
    <mergeCell ref="P10:T10"/>
    <mergeCell ref="A11:E11"/>
    <mergeCell ref="F11:J11"/>
    <mergeCell ref="K11:O11"/>
    <mergeCell ref="P11:T11"/>
    <mergeCell ref="P14:Q14"/>
    <mergeCell ref="R14:T14"/>
    <mergeCell ref="A15:B15"/>
    <mergeCell ref="D15:E15"/>
    <mergeCell ref="F15:G15"/>
    <mergeCell ref="I15:J15"/>
    <mergeCell ref="K15:L15"/>
    <mergeCell ref="N15:O15"/>
    <mergeCell ref="P15:Q15"/>
    <mergeCell ref="S15:T15"/>
    <mergeCell ref="A14:B14"/>
    <mergeCell ref="C14:E14"/>
    <mergeCell ref="F14:G14"/>
    <mergeCell ref="H14:J14"/>
    <mergeCell ref="K14:L14"/>
    <mergeCell ref="M14:O14"/>
    <mergeCell ref="P16:Q16"/>
    <mergeCell ref="S16:T16"/>
    <mergeCell ref="D17:E17"/>
    <mergeCell ref="I17:J17"/>
    <mergeCell ref="N17:O17"/>
    <mergeCell ref="S17:T17"/>
    <mergeCell ref="A16:B16"/>
    <mergeCell ref="D16:E16"/>
    <mergeCell ref="F16:G16"/>
    <mergeCell ref="I16:J16"/>
    <mergeCell ref="K16:L16"/>
    <mergeCell ref="N16:O16"/>
    <mergeCell ref="C28:D28"/>
    <mergeCell ref="H28:I28"/>
    <mergeCell ref="M28:N28"/>
    <mergeCell ref="R28:S28"/>
    <mergeCell ref="A29:O29"/>
    <mergeCell ref="P29:R29"/>
    <mergeCell ref="A18:E18"/>
    <mergeCell ref="F18:J18"/>
    <mergeCell ref="K18:O18"/>
    <mergeCell ref="P18:T18"/>
    <mergeCell ref="A19:E19"/>
    <mergeCell ref="F19:J19"/>
    <mergeCell ref="K19:O19"/>
    <mergeCell ref="P19:T19"/>
    <mergeCell ref="A30:M30"/>
    <mergeCell ref="N30:T37"/>
    <mergeCell ref="C31:G31"/>
    <mergeCell ref="H31:I31"/>
    <mergeCell ref="J31:K31"/>
    <mergeCell ref="L31:M31"/>
    <mergeCell ref="C32:G32"/>
    <mergeCell ref="H32:I32"/>
    <mergeCell ref="J32:K32"/>
    <mergeCell ref="L32:M32"/>
    <mergeCell ref="C37:G37"/>
    <mergeCell ref="H37:I37"/>
    <mergeCell ref="J37:K37"/>
    <mergeCell ref="L37:M37"/>
    <mergeCell ref="C33:G33"/>
    <mergeCell ref="H33:I33"/>
    <mergeCell ref="J33:K33"/>
    <mergeCell ref="L33:M33"/>
    <mergeCell ref="C36:G36"/>
    <mergeCell ref="H36:I36"/>
    <mergeCell ref="J36:K36"/>
    <mergeCell ref="L36:M36"/>
    <mergeCell ref="C34:G34"/>
    <mergeCell ref="C35:G35"/>
    <mergeCell ref="H35:I35"/>
    <mergeCell ref="H34:I34"/>
    <mergeCell ref="J34:K34"/>
    <mergeCell ref="J35:K35"/>
    <mergeCell ref="L35:M35"/>
    <mergeCell ref="L34:M34"/>
    <mergeCell ref="M49:P49"/>
    <mergeCell ref="M50:N53"/>
    <mergeCell ref="N38:T38"/>
    <mergeCell ref="A39:M39"/>
    <mergeCell ref="N39:T40"/>
    <mergeCell ref="A40:M43"/>
    <mergeCell ref="N41:T41"/>
    <mergeCell ref="N42:T42"/>
    <mergeCell ref="N43:T43"/>
    <mergeCell ref="O45:T45"/>
    <mergeCell ref="O46:T46"/>
    <mergeCell ref="A38:G38"/>
    <mergeCell ref="H38:I38"/>
    <mergeCell ref="J38:K38"/>
    <mergeCell ref="L38:M38"/>
  </mergeCells>
  <pageMargins left="0.7" right="0.7" top="0.75" bottom="0.75" header="0.3" footer="0.3"/>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ltText="Casual">
                <anchor moveWithCells="1">
                  <from>
                    <xdr:col>6</xdr:col>
                    <xdr:colOff>533400</xdr:colOff>
                    <xdr:row>2</xdr:row>
                    <xdr:rowOff>88900</xdr:rowOff>
                  </from>
                  <to>
                    <xdr:col>8</xdr:col>
                    <xdr:colOff>336550</xdr:colOff>
                    <xdr:row>4</xdr:row>
                    <xdr:rowOff>31750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8</xdr:col>
                    <xdr:colOff>527050</xdr:colOff>
                    <xdr:row>3</xdr:row>
                    <xdr:rowOff>12700</xdr:rowOff>
                  </from>
                  <to>
                    <xdr:col>10</xdr:col>
                    <xdr:colOff>298450</xdr:colOff>
                    <xdr:row>3</xdr:row>
                    <xdr:rowOff>222250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10</xdr:col>
                    <xdr:colOff>438150</xdr:colOff>
                    <xdr:row>3</xdr:row>
                    <xdr:rowOff>0</xdr:rowOff>
                  </from>
                  <to>
                    <xdr:col>12</xdr:col>
                    <xdr:colOff>171450</xdr:colOff>
                    <xdr:row>3</xdr:row>
                    <xdr:rowOff>222250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7</xdr:col>
                    <xdr:colOff>0</xdr:colOff>
                    <xdr:row>7</xdr:row>
                    <xdr:rowOff>114300</xdr:rowOff>
                  </from>
                  <to>
                    <xdr:col>7</xdr:col>
                    <xdr:colOff>342900</xdr:colOff>
                    <xdr:row>9</xdr:row>
                    <xdr:rowOff>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11</xdr:col>
                    <xdr:colOff>514350</xdr:colOff>
                    <xdr:row>7</xdr:row>
                    <xdr:rowOff>127000</xdr:rowOff>
                  </from>
                  <to>
                    <xdr:col>12</xdr:col>
                    <xdr:colOff>247650</xdr:colOff>
                    <xdr:row>9</xdr:row>
                    <xdr:rowOff>12700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12</xdr:col>
                    <xdr:colOff>527050</xdr:colOff>
                    <xdr:row>7</xdr:row>
                    <xdr:rowOff>127000</xdr:rowOff>
                  </from>
                  <to>
                    <xdr:col>13</xdr:col>
                    <xdr:colOff>298450</xdr:colOff>
                    <xdr:row>9</xdr:row>
                    <xdr:rowOff>12700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16</xdr:col>
                    <xdr:colOff>419100</xdr:colOff>
                    <xdr:row>7</xdr:row>
                    <xdr:rowOff>127000</xdr:rowOff>
                  </from>
                  <to>
                    <xdr:col>17</xdr:col>
                    <xdr:colOff>228600</xdr:colOff>
                    <xdr:row>9</xdr:row>
                    <xdr:rowOff>12700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18</xdr:col>
                    <xdr:colOff>514350</xdr:colOff>
                    <xdr:row>7</xdr:row>
                    <xdr:rowOff>127000</xdr:rowOff>
                  </from>
                  <to>
                    <xdr:col>19</xdr:col>
                    <xdr:colOff>285750</xdr:colOff>
                    <xdr:row>9</xdr:row>
                    <xdr:rowOff>12700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17</xdr:col>
                    <xdr:colOff>508000</xdr:colOff>
                    <xdr:row>7</xdr:row>
                    <xdr:rowOff>114300</xdr:rowOff>
                  </from>
                  <to>
                    <xdr:col>18</xdr:col>
                    <xdr:colOff>361950</xdr:colOff>
                    <xdr:row>9</xdr:row>
                    <xdr:rowOff>31750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2</xdr:col>
                    <xdr:colOff>171450</xdr:colOff>
                    <xdr:row>13</xdr:row>
                    <xdr:rowOff>69850</xdr:rowOff>
                  </from>
                  <to>
                    <xdr:col>4</xdr:col>
                    <xdr:colOff>69850</xdr:colOff>
                    <xdr:row>14</xdr:row>
                    <xdr:rowOff>50800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7</xdr:col>
                    <xdr:colOff>171450</xdr:colOff>
                    <xdr:row>13</xdr:row>
                    <xdr:rowOff>69850</xdr:rowOff>
                  </from>
                  <to>
                    <xdr:col>9</xdr:col>
                    <xdr:colOff>88900</xdr:colOff>
                    <xdr:row>14</xdr:row>
                    <xdr:rowOff>50800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12</xdr:col>
                    <xdr:colOff>184150</xdr:colOff>
                    <xdr:row>13</xdr:row>
                    <xdr:rowOff>69850</xdr:rowOff>
                  </from>
                  <to>
                    <xdr:col>14</xdr:col>
                    <xdr:colOff>152400</xdr:colOff>
                    <xdr:row>14</xdr:row>
                    <xdr:rowOff>50800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17</xdr:col>
                    <xdr:colOff>184150</xdr:colOff>
                    <xdr:row>13</xdr:row>
                    <xdr:rowOff>76200</xdr:rowOff>
                  </from>
                  <to>
                    <xdr:col>19</xdr:col>
                    <xdr:colOff>76200</xdr:colOff>
                    <xdr:row>14</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pageSetUpPr fitToPage="1"/>
  </sheetPr>
  <dimension ref="A1:W53"/>
  <sheetViews>
    <sheetView zoomScaleNormal="100" workbookViewId="0">
      <selection activeCell="A11" sqref="A11:E11"/>
    </sheetView>
  </sheetViews>
  <sheetFormatPr defaultColWidth="9.296875" defaultRowHeight="13" x14ac:dyDescent="0.3"/>
  <cols>
    <col min="1" max="1" width="8.796875" customWidth="1"/>
    <col min="2" max="2" width="9.5" customWidth="1"/>
    <col min="3" max="4" width="9.296875" customWidth="1"/>
    <col min="5" max="5" width="8.69921875" customWidth="1"/>
    <col min="6" max="7" width="9.296875" customWidth="1"/>
    <col min="8" max="8" width="9" customWidth="1"/>
    <col min="9" max="10" width="9.296875" customWidth="1"/>
    <col min="11" max="11" width="9.69921875" customWidth="1"/>
    <col min="12" max="12" width="10" customWidth="1"/>
    <col min="13" max="13" width="9.296875" customWidth="1"/>
    <col min="14" max="14" width="8" customWidth="1"/>
    <col min="15" max="16" width="9.296875" customWidth="1"/>
    <col min="17" max="17" width="8.69921875" customWidth="1"/>
    <col min="18" max="19" width="9.296875" customWidth="1"/>
    <col min="20" max="20" width="8.296875" customWidth="1"/>
    <col min="21" max="21" width="2.19921875" customWidth="1"/>
    <col min="23" max="23" width="64.19921875" customWidth="1"/>
    <col min="24" max="24" width="10.796875" customWidth="1"/>
  </cols>
  <sheetData>
    <row r="1" spans="1:23" ht="11.25" customHeight="1" x14ac:dyDescent="0.3">
      <c r="A1" s="286" t="s">
        <v>0</v>
      </c>
      <c r="B1" s="287"/>
      <c r="C1" s="287"/>
      <c r="D1" s="287"/>
      <c r="E1" s="287"/>
      <c r="F1" s="287"/>
      <c r="G1" s="287"/>
      <c r="H1" s="287"/>
      <c r="I1" s="287"/>
      <c r="J1" s="287"/>
      <c r="K1" s="287"/>
      <c r="L1" s="287"/>
      <c r="M1" s="288"/>
      <c r="N1" s="296" t="s">
        <v>30</v>
      </c>
      <c r="O1" s="297"/>
      <c r="P1" s="297"/>
      <c r="Q1" s="297"/>
      <c r="R1" s="297"/>
      <c r="S1" s="297"/>
      <c r="T1" s="298"/>
    </row>
    <row r="2" spans="1:23" ht="23.25" customHeight="1" x14ac:dyDescent="0.3">
      <c r="A2" s="289"/>
      <c r="B2" s="290"/>
      <c r="C2" s="290"/>
      <c r="D2" s="290"/>
      <c r="E2" s="290"/>
      <c r="F2" s="290"/>
      <c r="G2" s="290"/>
      <c r="H2" s="290"/>
      <c r="I2" s="290"/>
      <c r="J2" s="290"/>
      <c r="K2" s="290"/>
      <c r="L2" s="290"/>
      <c r="M2" s="291"/>
      <c r="N2" s="283">
        <f>+'Employee Info'!B5</f>
        <v>0</v>
      </c>
      <c r="O2" s="284"/>
      <c r="P2" s="284"/>
      <c r="Q2" s="284"/>
      <c r="R2" s="284"/>
      <c r="S2" s="284"/>
      <c r="T2" s="285"/>
    </row>
    <row r="3" spans="1:23" ht="9.75" customHeight="1" x14ac:dyDescent="0.3">
      <c r="A3" s="237" t="s">
        <v>31</v>
      </c>
      <c r="B3" s="299"/>
      <c r="C3" s="299"/>
      <c r="D3" s="299"/>
      <c r="E3" s="299"/>
      <c r="F3" s="299"/>
      <c r="G3" s="300"/>
      <c r="H3" s="266" t="s">
        <v>39</v>
      </c>
      <c r="I3" s="299"/>
      <c r="J3" s="299"/>
      <c r="K3" s="299"/>
      <c r="L3" s="299"/>
      <c r="M3" s="300"/>
      <c r="N3" s="301" t="s">
        <v>1</v>
      </c>
      <c r="O3" s="238"/>
      <c r="P3" s="238"/>
      <c r="Q3" s="238"/>
      <c r="R3" s="238"/>
      <c r="S3" s="238"/>
      <c r="T3" s="239"/>
    </row>
    <row r="4" spans="1:23" ht="18" customHeight="1" x14ac:dyDescent="0.3">
      <c r="A4" s="281">
        <f>+'Employee Info'!B19</f>
        <v>0</v>
      </c>
      <c r="B4" s="282"/>
      <c r="C4" s="282"/>
      <c r="D4" s="282"/>
      <c r="E4" s="282"/>
      <c r="F4" s="282"/>
      <c r="G4" s="282"/>
      <c r="H4" s="292"/>
      <c r="I4" s="293"/>
      <c r="J4" s="294"/>
      <c r="K4" s="293"/>
      <c r="L4" s="294"/>
      <c r="M4" s="295"/>
      <c r="N4" s="283">
        <f>+'Employee Info'!B7</f>
        <v>0</v>
      </c>
      <c r="O4" s="284"/>
      <c r="P4" s="284"/>
      <c r="Q4" s="284"/>
      <c r="R4" s="284"/>
      <c r="S4" s="284"/>
      <c r="T4" s="285"/>
    </row>
    <row r="5" spans="1:23" ht="9.75" customHeight="1" x14ac:dyDescent="0.3">
      <c r="A5" s="237" t="s">
        <v>40</v>
      </c>
      <c r="B5" s="238"/>
      <c r="C5" s="238"/>
      <c r="D5" s="238"/>
      <c r="E5" s="238"/>
      <c r="F5" s="238"/>
      <c r="G5" s="238"/>
      <c r="H5" s="238"/>
      <c r="I5" s="238"/>
      <c r="J5" s="238"/>
      <c r="K5" s="238"/>
      <c r="L5" s="268"/>
      <c r="M5" s="301" t="s">
        <v>2</v>
      </c>
      <c r="N5" s="238"/>
      <c r="O5" s="238"/>
      <c r="P5" s="268"/>
      <c r="Q5" s="301" t="s">
        <v>3</v>
      </c>
      <c r="R5" s="238"/>
      <c r="S5" s="238"/>
      <c r="T5" s="239"/>
    </row>
    <row r="6" spans="1:23" ht="17.25" customHeight="1" x14ac:dyDescent="0.3">
      <c r="A6" s="281" t="str">
        <f>CONCATENATE('Employee Info'!B15," ",'Employee Info'!B16," ",'Employee Info'!B17)</f>
        <v xml:space="preserve">  </v>
      </c>
      <c r="B6" s="282"/>
      <c r="C6" s="282"/>
      <c r="D6" s="282"/>
      <c r="E6" s="282"/>
      <c r="F6" s="282"/>
      <c r="G6" s="282"/>
      <c r="H6" s="282"/>
      <c r="I6" s="282"/>
      <c r="J6" s="282"/>
      <c r="K6" s="282"/>
      <c r="L6" s="282"/>
      <c r="M6" s="308">
        <f>+'Employee Info'!B8</f>
        <v>0</v>
      </c>
      <c r="N6" s="282"/>
      <c r="O6" s="282"/>
      <c r="P6" s="282"/>
      <c r="Q6" s="308">
        <f>+'Employee Info'!B9</f>
        <v>0</v>
      </c>
      <c r="R6" s="282"/>
      <c r="S6" s="282"/>
      <c r="T6" s="309"/>
    </row>
    <row r="7" spans="1:23" ht="6.75" customHeight="1" thickBot="1" x14ac:dyDescent="0.35">
      <c r="A7" s="305"/>
      <c r="B7" s="306"/>
      <c r="C7" s="306"/>
      <c r="D7" s="306"/>
      <c r="E7" s="306"/>
      <c r="F7" s="306"/>
      <c r="G7" s="306"/>
      <c r="H7" s="306"/>
      <c r="I7" s="306"/>
      <c r="J7" s="306"/>
      <c r="K7" s="306"/>
      <c r="L7" s="306"/>
      <c r="M7" s="306"/>
      <c r="N7" s="306"/>
      <c r="O7" s="306"/>
      <c r="P7" s="306"/>
      <c r="Q7" s="306"/>
      <c r="R7" s="306"/>
      <c r="S7" s="306"/>
      <c r="T7" s="307"/>
    </row>
    <row r="8" spans="1:23" ht="10.9" customHeight="1" x14ac:dyDescent="0.3">
      <c r="A8" s="302" t="s">
        <v>4</v>
      </c>
      <c r="B8" s="303"/>
      <c r="C8" s="303"/>
      <c r="D8" s="303"/>
      <c r="E8" s="304"/>
      <c r="F8" s="302" t="s">
        <v>5</v>
      </c>
      <c r="G8" s="303"/>
      <c r="H8" s="303"/>
      <c r="I8" s="303"/>
      <c r="J8" s="304"/>
      <c r="K8" s="302" t="s">
        <v>6</v>
      </c>
      <c r="L8" s="303"/>
      <c r="M8" s="303"/>
      <c r="N8" s="303"/>
      <c r="O8" s="304"/>
      <c r="P8" s="302" t="s">
        <v>7</v>
      </c>
      <c r="Q8" s="303"/>
      <c r="R8" s="303"/>
      <c r="S8" s="303"/>
      <c r="T8" s="304"/>
    </row>
    <row r="9" spans="1:23" ht="16.149999999999999" customHeight="1" x14ac:dyDescent="0.3">
      <c r="A9" s="277"/>
      <c r="B9" s="278"/>
      <c r="C9" s="278"/>
      <c r="D9" s="278"/>
      <c r="E9" s="279"/>
      <c r="F9" s="273" t="s">
        <v>41</v>
      </c>
      <c r="G9" s="274"/>
      <c r="H9" s="275"/>
      <c r="I9" s="275"/>
      <c r="J9" s="276"/>
      <c r="K9" s="273" t="s">
        <v>42</v>
      </c>
      <c r="L9" s="274"/>
      <c r="M9" s="80"/>
      <c r="N9" s="275"/>
      <c r="O9" s="276"/>
      <c r="P9" s="273" t="s">
        <v>42</v>
      </c>
      <c r="Q9" s="274"/>
      <c r="R9" s="80"/>
      <c r="S9" s="80"/>
      <c r="T9" s="81"/>
    </row>
    <row r="10" spans="1:23" ht="9" customHeight="1" x14ac:dyDescent="0.3">
      <c r="A10" s="237" t="s">
        <v>38</v>
      </c>
      <c r="B10" s="238"/>
      <c r="C10" s="238"/>
      <c r="D10" s="238"/>
      <c r="E10" s="239"/>
      <c r="F10" s="280" t="s">
        <v>8</v>
      </c>
      <c r="G10" s="238"/>
      <c r="H10" s="238"/>
      <c r="I10" s="238"/>
      <c r="J10" s="239"/>
      <c r="K10" s="280" t="s">
        <v>8</v>
      </c>
      <c r="L10" s="238"/>
      <c r="M10" s="238"/>
      <c r="N10" s="238"/>
      <c r="O10" s="239"/>
      <c r="P10" s="280" t="s">
        <v>8</v>
      </c>
      <c r="Q10" s="238"/>
      <c r="R10" s="238"/>
      <c r="S10" s="238"/>
      <c r="T10" s="239"/>
    </row>
    <row r="11" spans="1:23" ht="21" customHeight="1" x14ac:dyDescent="0.3">
      <c r="A11" s="264"/>
      <c r="B11" s="271"/>
      <c r="C11" s="271"/>
      <c r="D11" s="271"/>
      <c r="E11" s="272"/>
      <c r="F11" s="264"/>
      <c r="G11" s="271"/>
      <c r="H11" s="271"/>
      <c r="I11" s="271"/>
      <c r="J11" s="272"/>
      <c r="K11" s="264"/>
      <c r="L11" s="271"/>
      <c r="M11" s="271"/>
      <c r="N11" s="271"/>
      <c r="O11" s="272"/>
      <c r="P11" s="264"/>
      <c r="Q11" s="271"/>
      <c r="R11" s="271"/>
      <c r="S11" s="271"/>
      <c r="T11" s="272"/>
    </row>
    <row r="12" spans="1:23" ht="9.75" customHeight="1" x14ac:dyDescent="0.3">
      <c r="A12" s="280" t="s">
        <v>9</v>
      </c>
      <c r="B12" s="238"/>
      <c r="C12" s="238"/>
      <c r="D12" s="238"/>
      <c r="E12" s="239"/>
      <c r="F12" s="280" t="s">
        <v>9</v>
      </c>
      <c r="G12" s="238"/>
      <c r="H12" s="238"/>
      <c r="I12" s="238"/>
      <c r="J12" s="239"/>
      <c r="K12" s="280" t="s">
        <v>9</v>
      </c>
      <c r="L12" s="238"/>
      <c r="M12" s="238"/>
      <c r="N12" s="238"/>
      <c r="O12" s="239"/>
      <c r="P12" s="280" t="s">
        <v>9</v>
      </c>
      <c r="Q12" s="238"/>
      <c r="R12" s="238"/>
      <c r="S12" s="238"/>
      <c r="T12" s="239"/>
    </row>
    <row r="13" spans="1:23" ht="21" customHeight="1" x14ac:dyDescent="0.3">
      <c r="A13" s="264"/>
      <c r="B13" s="271"/>
      <c r="C13" s="271"/>
      <c r="D13" s="271"/>
      <c r="E13" s="272"/>
      <c r="F13" s="264"/>
      <c r="G13" s="271"/>
      <c r="H13" s="271"/>
      <c r="I13" s="271"/>
      <c r="J13" s="272"/>
      <c r="K13" s="264"/>
      <c r="L13" s="271"/>
      <c r="M13" s="271"/>
      <c r="N13" s="271"/>
      <c r="O13" s="272"/>
      <c r="P13" s="264"/>
      <c r="Q13" s="271"/>
      <c r="R13" s="271"/>
      <c r="S13" s="271"/>
      <c r="T13" s="272"/>
    </row>
    <row r="14" spans="1:23" ht="18.75" customHeight="1" x14ac:dyDescent="0.3">
      <c r="A14" s="237" t="s">
        <v>353</v>
      </c>
      <c r="B14" s="268"/>
      <c r="C14" s="266" t="s">
        <v>352</v>
      </c>
      <c r="D14" s="238"/>
      <c r="E14" s="239"/>
      <c r="F14" s="237" t="s">
        <v>353</v>
      </c>
      <c r="G14" s="268"/>
      <c r="H14" s="266" t="s">
        <v>352</v>
      </c>
      <c r="I14" s="238"/>
      <c r="J14" s="239"/>
      <c r="K14" s="237" t="s">
        <v>355</v>
      </c>
      <c r="L14" s="268"/>
      <c r="M14" s="266" t="s">
        <v>352</v>
      </c>
      <c r="N14" s="238"/>
      <c r="O14" s="239"/>
      <c r="P14" s="237" t="s">
        <v>355</v>
      </c>
      <c r="Q14" s="268"/>
      <c r="R14" s="266" t="s">
        <v>356</v>
      </c>
      <c r="S14" s="238"/>
      <c r="T14" s="239"/>
    </row>
    <row r="15" spans="1:23" ht="20.25" customHeight="1" x14ac:dyDescent="0.3">
      <c r="A15" s="264"/>
      <c r="B15" s="265"/>
      <c r="C15" s="88" t="str">
        <f>IF(A11="","","O -")</f>
        <v/>
      </c>
      <c r="D15" s="269"/>
      <c r="E15" s="270"/>
      <c r="F15" s="264"/>
      <c r="G15" s="265"/>
      <c r="H15" s="88" t="str">
        <f>IF(F11="","","O -")</f>
        <v/>
      </c>
      <c r="I15" s="269"/>
      <c r="J15" s="270"/>
      <c r="K15" s="264"/>
      <c r="L15" s="265"/>
      <c r="M15" s="88" t="str">
        <f>IF(K11="","","O -")</f>
        <v/>
      </c>
      <c r="N15" s="269"/>
      <c r="O15" s="270"/>
      <c r="P15" s="264"/>
      <c r="Q15" s="265"/>
      <c r="R15" s="88" t="str">
        <f>IF(P11="","","O -")</f>
        <v/>
      </c>
      <c r="S15" s="269"/>
      <c r="T15" s="270"/>
    </row>
    <row r="16" spans="1:23" ht="18" customHeight="1" x14ac:dyDescent="0.3">
      <c r="A16" s="237" t="s">
        <v>354</v>
      </c>
      <c r="B16" s="268"/>
      <c r="C16" s="8" t="s">
        <v>10</v>
      </c>
      <c r="D16" s="266" t="s">
        <v>357</v>
      </c>
      <c r="E16" s="267"/>
      <c r="F16" s="237" t="s">
        <v>347</v>
      </c>
      <c r="G16" s="268"/>
      <c r="H16" s="13" t="s">
        <v>43</v>
      </c>
      <c r="I16" s="266" t="s">
        <v>357</v>
      </c>
      <c r="J16" s="267"/>
      <c r="K16" s="237" t="s">
        <v>346</v>
      </c>
      <c r="L16" s="268"/>
      <c r="M16" s="8" t="s">
        <v>10</v>
      </c>
      <c r="N16" s="266" t="s">
        <v>357</v>
      </c>
      <c r="O16" s="267"/>
      <c r="P16" s="237" t="s">
        <v>346</v>
      </c>
      <c r="Q16" s="268"/>
      <c r="R16" s="8" t="s">
        <v>10</v>
      </c>
      <c r="S16" s="266" t="s">
        <v>357</v>
      </c>
      <c r="T16" s="267"/>
      <c r="W16" s="69"/>
    </row>
    <row r="17" spans="1:23" ht="18" customHeight="1" x14ac:dyDescent="0.3">
      <c r="A17" s="171"/>
      <c r="B17" s="172" t="str">
        <f>IF(P50=TRUE,"-T","")</f>
        <v/>
      </c>
      <c r="C17" s="173" t="str">
        <f>IF(A17="GS","",IF(A17&lt;&gt;"",VLOOKUP(A17,'Position Matrix'!$A$1:$D$207,3,FALSE),""))</f>
        <v/>
      </c>
      <c r="D17" s="235" t="str">
        <f>IF(A17="GS","",IF(A17="","",IF(B17="-T",VLOOKUP(C17,'AD RATES'!$A1:$C$13,3,FALSE),VLOOKUP(C17,'AD RATES'!$A$1:$B$13,2,FALSE))))</f>
        <v/>
      </c>
      <c r="E17" s="236"/>
      <c r="F17" s="171"/>
      <c r="G17" s="172" t="str">
        <f>IF(P51=TRUE,"-T","")</f>
        <v/>
      </c>
      <c r="H17" s="173" t="str">
        <f>IF(F17="GS","",IF(F17&lt;&gt;"",VLOOKUP(F17,'Position Matrix'!$A$1:$D$207,3,FALSE),""))</f>
        <v/>
      </c>
      <c r="I17" s="235" t="str">
        <f>IF(F17="GS","",IF(F17="","",IF(G17="-T",VLOOKUP(H17,'AD RATES'!$A1:$C$13,3,FALSE),VLOOKUP(H17,'AD RATES'!$A$1:$B$13,2,FALSE))))</f>
        <v/>
      </c>
      <c r="J17" s="236"/>
      <c r="K17" s="171"/>
      <c r="L17" s="172" t="str">
        <f>IF(P52=TRUE,"-T","")</f>
        <v/>
      </c>
      <c r="M17" s="173" t="str">
        <f>IF(K17="GS","",IF(K17&lt;&gt;"",VLOOKUP(K17,'Position Matrix'!$A$1:$D$207,3,FALSE),""))</f>
        <v/>
      </c>
      <c r="N17" s="235" t="str">
        <f>IF(K17="GS","",IF(K17="","",IF(L17="-T",VLOOKUP(M17,'AD RATES'!$A1:$C$13,3,FALSE),VLOOKUP(M17,'AD RATES'!$A$1:$B$13,2,FALSE))))</f>
        <v/>
      </c>
      <c r="O17" s="236"/>
      <c r="P17" s="171"/>
      <c r="Q17" s="172" t="str">
        <f>IF(P53=TRUE,"-T","")</f>
        <v/>
      </c>
      <c r="R17" s="173" t="str">
        <f>IF(P17="GS","",IF(P17&lt;&gt;"",VLOOKUP(P17,'Position Matrix'!$A$1:$D$207,3,FALSE),""))</f>
        <v/>
      </c>
      <c r="S17" s="235" t="str">
        <f>IF(P17="GS","",IF(P17="","",IF(Q17="-T",VLOOKUP(R17,'AD RATES'!$A1:$C$13,3,FALSE),VLOOKUP(R17,'AD RATES'!$A$1:$B$13,2,FALSE))))</f>
        <v/>
      </c>
      <c r="T17" s="236"/>
      <c r="W17" s="98" t="s">
        <v>365</v>
      </c>
    </row>
    <row r="18" spans="1:23" ht="10.5" customHeight="1" x14ac:dyDescent="0.3">
      <c r="A18" s="237" t="s">
        <v>362</v>
      </c>
      <c r="B18" s="238"/>
      <c r="C18" s="238"/>
      <c r="D18" s="238"/>
      <c r="E18" s="239"/>
      <c r="F18" s="237" t="s">
        <v>362</v>
      </c>
      <c r="G18" s="238"/>
      <c r="H18" s="238"/>
      <c r="I18" s="238"/>
      <c r="J18" s="239"/>
      <c r="K18" s="237" t="s">
        <v>362</v>
      </c>
      <c r="L18" s="238"/>
      <c r="M18" s="238"/>
      <c r="N18" s="238"/>
      <c r="O18" s="239"/>
      <c r="P18" s="237" t="s">
        <v>362</v>
      </c>
      <c r="Q18" s="238"/>
      <c r="R18" s="238"/>
      <c r="S18" s="238"/>
      <c r="T18" s="239"/>
    </row>
    <row r="19" spans="1:23" ht="20.25" customHeight="1" x14ac:dyDescent="0.3">
      <c r="A19" s="261"/>
      <c r="B19" s="262"/>
      <c r="C19" s="262"/>
      <c r="D19" s="262"/>
      <c r="E19" s="263"/>
      <c r="F19" s="261"/>
      <c r="G19" s="262"/>
      <c r="H19" s="262"/>
      <c r="I19" s="262"/>
      <c r="J19" s="263"/>
      <c r="K19" s="261"/>
      <c r="L19" s="262"/>
      <c r="M19" s="262"/>
      <c r="N19" s="262"/>
      <c r="O19" s="263"/>
      <c r="P19" s="261"/>
      <c r="Q19" s="262"/>
      <c r="R19" s="262"/>
      <c r="S19" s="262"/>
      <c r="T19" s="263"/>
      <c r="W19" s="69"/>
    </row>
    <row r="20" spans="1:23" ht="16.5" customHeight="1" x14ac:dyDescent="0.3">
      <c r="A20" s="10" t="s">
        <v>11</v>
      </c>
      <c r="B20" s="11" t="s">
        <v>12</v>
      </c>
      <c r="C20" s="11" t="s">
        <v>13</v>
      </c>
      <c r="D20" s="11" t="s">
        <v>14</v>
      </c>
      <c r="E20" s="12" t="s">
        <v>15</v>
      </c>
      <c r="F20" s="10" t="s">
        <v>11</v>
      </c>
      <c r="G20" s="11" t="s">
        <v>12</v>
      </c>
      <c r="H20" s="11" t="s">
        <v>13</v>
      </c>
      <c r="I20" s="11" t="s">
        <v>14</v>
      </c>
      <c r="J20" s="12" t="s">
        <v>15</v>
      </c>
      <c r="K20" s="10" t="s">
        <v>11</v>
      </c>
      <c r="L20" s="11" t="s">
        <v>12</v>
      </c>
      <c r="M20" s="11" t="s">
        <v>13</v>
      </c>
      <c r="N20" s="11" t="s">
        <v>14</v>
      </c>
      <c r="O20" s="12" t="s">
        <v>15</v>
      </c>
      <c r="P20" s="10" t="s">
        <v>11</v>
      </c>
      <c r="Q20" s="11" t="s">
        <v>12</v>
      </c>
      <c r="R20" s="11" t="s">
        <v>13</v>
      </c>
      <c r="S20" s="11" t="s">
        <v>14</v>
      </c>
      <c r="T20" s="12" t="s">
        <v>15</v>
      </c>
      <c r="W20" s="69"/>
    </row>
    <row r="21" spans="1:23" ht="16.5" customHeight="1" x14ac:dyDescent="0.3">
      <c r="A21" s="85"/>
      <c r="B21" s="86"/>
      <c r="C21" s="87"/>
      <c r="D21" s="87"/>
      <c r="E21" s="74" t="str">
        <f>IF(D21="","",(((D21-RIGHT(D21,2))/100)+(RIGHT(D21,2)/60)-(((C21-RIGHT(C21,2))/100)+(RIGHT(C21,2)/60))))</f>
        <v/>
      </c>
      <c r="F21" s="85"/>
      <c r="G21" s="86"/>
      <c r="H21" s="87"/>
      <c r="I21" s="87"/>
      <c r="J21" s="74" t="str">
        <f t="shared" ref="J21:J27" si="0">IF(I21="","",(((I21-RIGHT(I21,2))/100)+(RIGHT(I21,2)/60)-(((H21-RIGHT(H21,2))/100)+(RIGHT(H21,2)/60))))</f>
        <v/>
      </c>
      <c r="K21" s="85"/>
      <c r="L21" s="86"/>
      <c r="M21" s="87"/>
      <c r="N21" s="87"/>
      <c r="O21" s="74" t="str">
        <f t="shared" ref="O21:O27" si="1">IF(N21="","",(((N21-RIGHT(N21,2))/100)+(RIGHT(N21,2)/60)-(((M21-RIGHT(M21,2))/100)+(RIGHT(M21,2)/60))))</f>
        <v/>
      </c>
      <c r="P21" s="85"/>
      <c r="Q21" s="86"/>
      <c r="R21" s="87"/>
      <c r="S21" s="87"/>
      <c r="T21" s="74" t="str">
        <f t="shared" ref="T21:T27" si="2">IF(S21="","",(((S21-RIGHT(S21,2))/100)+(RIGHT(S21,2)/60)-(((R21-RIGHT(R21,2))/100)+(RIGHT(R21,2)/60))))</f>
        <v/>
      </c>
    </row>
    <row r="22" spans="1:23" ht="16.5" customHeight="1" x14ac:dyDescent="0.3">
      <c r="A22" s="85"/>
      <c r="B22" s="86"/>
      <c r="C22" s="87"/>
      <c r="D22" s="87"/>
      <c r="E22" s="74" t="str">
        <f t="shared" ref="E22:E27" si="3">IF(D22="","",(((D22-RIGHT(D22,2))/100)+(RIGHT(D22,2)/60)-(((C22-RIGHT(C22,2))/100)+(RIGHT(C22,2)/60))))</f>
        <v/>
      </c>
      <c r="F22" s="85"/>
      <c r="G22" s="86"/>
      <c r="H22" s="87"/>
      <c r="I22" s="87"/>
      <c r="J22" s="74" t="str">
        <f t="shared" si="0"/>
        <v/>
      </c>
      <c r="K22" s="85"/>
      <c r="L22" s="86"/>
      <c r="M22" s="87"/>
      <c r="N22" s="87"/>
      <c r="O22" s="74" t="str">
        <f t="shared" si="1"/>
        <v/>
      </c>
      <c r="P22" s="85"/>
      <c r="Q22" s="86"/>
      <c r="R22" s="87"/>
      <c r="S22" s="87"/>
      <c r="T22" s="74" t="str">
        <f t="shared" si="2"/>
        <v/>
      </c>
    </row>
    <row r="23" spans="1:23" ht="16.5" customHeight="1" x14ac:dyDescent="0.3">
      <c r="A23" s="85"/>
      <c r="B23" s="86"/>
      <c r="C23" s="87"/>
      <c r="D23" s="87"/>
      <c r="E23" s="74" t="str">
        <f t="shared" si="3"/>
        <v/>
      </c>
      <c r="F23" s="85"/>
      <c r="G23" s="86"/>
      <c r="H23" s="87"/>
      <c r="I23" s="87"/>
      <c r="J23" s="74" t="str">
        <f t="shared" si="0"/>
        <v/>
      </c>
      <c r="K23" s="85"/>
      <c r="L23" s="86"/>
      <c r="M23" s="87"/>
      <c r="N23" s="87"/>
      <c r="O23" s="74" t="str">
        <f t="shared" si="1"/>
        <v/>
      </c>
      <c r="P23" s="85"/>
      <c r="Q23" s="86"/>
      <c r="R23" s="87"/>
      <c r="S23" s="87"/>
      <c r="T23" s="74" t="str">
        <f t="shared" si="2"/>
        <v/>
      </c>
    </row>
    <row r="24" spans="1:23" ht="16.5" customHeight="1" x14ac:dyDescent="0.3">
      <c r="A24" s="85"/>
      <c r="B24" s="86"/>
      <c r="C24" s="87"/>
      <c r="D24" s="87"/>
      <c r="E24" s="74" t="str">
        <f t="shared" si="3"/>
        <v/>
      </c>
      <c r="F24" s="85"/>
      <c r="G24" s="86"/>
      <c r="H24" s="87"/>
      <c r="I24" s="87"/>
      <c r="J24" s="74" t="str">
        <f t="shared" si="0"/>
        <v/>
      </c>
      <c r="K24" s="85"/>
      <c r="L24" s="86"/>
      <c r="M24" s="87"/>
      <c r="N24" s="87"/>
      <c r="O24" s="74" t="str">
        <f t="shared" si="1"/>
        <v/>
      </c>
      <c r="P24" s="85"/>
      <c r="Q24" s="86"/>
      <c r="R24" s="87"/>
      <c r="S24" s="87"/>
      <c r="T24" s="74" t="str">
        <f t="shared" si="2"/>
        <v/>
      </c>
    </row>
    <row r="25" spans="1:23" ht="16.5" customHeight="1" x14ac:dyDescent="0.3">
      <c r="A25" s="85"/>
      <c r="B25" s="86"/>
      <c r="C25" s="87"/>
      <c r="D25" s="87"/>
      <c r="E25" s="74" t="str">
        <f t="shared" si="3"/>
        <v/>
      </c>
      <c r="F25" s="85"/>
      <c r="G25" s="86"/>
      <c r="H25" s="87"/>
      <c r="I25" s="87"/>
      <c r="J25" s="74" t="str">
        <f t="shared" si="0"/>
        <v/>
      </c>
      <c r="K25" s="85"/>
      <c r="L25" s="86"/>
      <c r="M25" s="87"/>
      <c r="N25" s="87"/>
      <c r="O25" s="74" t="str">
        <f t="shared" si="1"/>
        <v/>
      </c>
      <c r="P25" s="85"/>
      <c r="Q25" s="86"/>
      <c r="R25" s="87"/>
      <c r="S25" s="87"/>
      <c r="T25" s="74" t="str">
        <f t="shared" si="2"/>
        <v/>
      </c>
    </row>
    <row r="26" spans="1:23" ht="16.5" customHeight="1" x14ac:dyDescent="0.3">
      <c r="A26" s="85"/>
      <c r="B26" s="86"/>
      <c r="C26" s="87"/>
      <c r="D26" s="87"/>
      <c r="E26" s="74" t="str">
        <f t="shared" si="3"/>
        <v/>
      </c>
      <c r="F26" s="85"/>
      <c r="G26" s="86"/>
      <c r="H26" s="87"/>
      <c r="I26" s="87"/>
      <c r="J26" s="74" t="str">
        <f t="shared" si="0"/>
        <v/>
      </c>
      <c r="K26" s="85"/>
      <c r="L26" s="86"/>
      <c r="M26" s="87"/>
      <c r="N26" s="87"/>
      <c r="O26" s="74" t="str">
        <f t="shared" si="1"/>
        <v/>
      </c>
      <c r="P26" s="85"/>
      <c r="Q26" s="86"/>
      <c r="R26" s="87"/>
      <c r="S26" s="87"/>
      <c r="T26" s="74" t="str">
        <f t="shared" si="2"/>
        <v/>
      </c>
    </row>
    <row r="27" spans="1:23" ht="16.5" customHeight="1" x14ac:dyDescent="0.3">
      <c r="A27" s="85"/>
      <c r="B27" s="86"/>
      <c r="C27" s="87"/>
      <c r="D27" s="87"/>
      <c r="E27" s="74" t="str">
        <f t="shared" si="3"/>
        <v/>
      </c>
      <c r="F27" s="85"/>
      <c r="G27" s="86"/>
      <c r="H27" s="87"/>
      <c r="I27" s="87"/>
      <c r="J27" s="74" t="str">
        <f t="shared" si="0"/>
        <v/>
      </c>
      <c r="K27" s="85"/>
      <c r="L27" s="86"/>
      <c r="M27" s="87"/>
      <c r="N27" s="87"/>
      <c r="O27" s="74" t="str">
        <f t="shared" si="1"/>
        <v/>
      </c>
      <c r="P27" s="85"/>
      <c r="Q27" s="86"/>
      <c r="R27" s="87"/>
      <c r="S27" s="87"/>
      <c r="T27" s="74" t="str">
        <f t="shared" si="2"/>
        <v/>
      </c>
    </row>
    <row r="28" spans="1:23" ht="16.5" customHeight="1" thickBot="1" x14ac:dyDescent="0.35">
      <c r="A28" s="83" t="s">
        <v>349</v>
      </c>
      <c r="B28" s="84">
        <f>+'Employee Info'!B3</f>
        <v>2018</v>
      </c>
      <c r="C28" s="251" t="s">
        <v>343</v>
      </c>
      <c r="D28" s="252"/>
      <c r="E28" s="82">
        <f>SUM(E21:E27)</f>
        <v>0</v>
      </c>
      <c r="F28" s="83" t="s">
        <v>349</v>
      </c>
      <c r="G28" s="84">
        <f>+'Employee Info'!B3</f>
        <v>2018</v>
      </c>
      <c r="H28" s="251" t="s">
        <v>343</v>
      </c>
      <c r="I28" s="252"/>
      <c r="J28" s="82">
        <f>SUM(J21:J27)</f>
        <v>0</v>
      </c>
      <c r="K28" s="83" t="s">
        <v>349</v>
      </c>
      <c r="L28" s="84">
        <f>+'Employee Info'!B3</f>
        <v>2018</v>
      </c>
      <c r="M28" s="251" t="s">
        <v>343</v>
      </c>
      <c r="N28" s="252"/>
      <c r="O28" s="82">
        <f>SUM(O21:O27)</f>
        <v>0</v>
      </c>
      <c r="P28" s="83" t="s">
        <v>349</v>
      </c>
      <c r="Q28" s="84">
        <f>+'Employee Info'!B3</f>
        <v>2018</v>
      </c>
      <c r="R28" s="251" t="s">
        <v>343</v>
      </c>
      <c r="S28" s="252"/>
      <c r="T28" s="82">
        <f>SUM(T21:T27)</f>
        <v>0</v>
      </c>
    </row>
    <row r="29" spans="1:23" ht="12" customHeight="1" thickBot="1" x14ac:dyDescent="0.35">
      <c r="A29" s="247" t="s">
        <v>358</v>
      </c>
      <c r="B29" s="248"/>
      <c r="C29" s="248"/>
      <c r="D29" s="248"/>
      <c r="E29" s="248"/>
      <c r="F29" s="248"/>
      <c r="G29" s="248"/>
      <c r="H29" s="248"/>
      <c r="I29" s="248"/>
      <c r="J29" s="248"/>
      <c r="K29" s="248"/>
      <c r="L29" s="248"/>
      <c r="M29" s="248"/>
      <c r="N29" s="248"/>
      <c r="O29" s="248"/>
      <c r="P29" s="249" t="s">
        <v>344</v>
      </c>
      <c r="Q29" s="250"/>
      <c r="R29" s="250"/>
      <c r="S29" s="75" t="str">
        <f>IF(A11="","",IF(F17="",(+D17*E28),IF(K17="",((+D17*E28)+(I17*J28)),IF(P17="",((+D17*E28)+(I17*J28)+(N17*O28)),((+D17*E28)+(+I17*J28)+(N17*O28)+(S17*T28))))))</f>
        <v/>
      </c>
      <c r="T29" s="76" t="str">
        <f>IF(A11="","",SUM(E28,J28,O28,T28))</f>
        <v/>
      </c>
    </row>
    <row r="30" spans="1:23" ht="12" customHeight="1" x14ac:dyDescent="0.3">
      <c r="A30" s="353" t="s">
        <v>16</v>
      </c>
      <c r="B30" s="354"/>
      <c r="C30" s="354"/>
      <c r="D30" s="354"/>
      <c r="E30" s="354"/>
      <c r="F30" s="354"/>
      <c r="G30" s="354"/>
      <c r="H30" s="354"/>
      <c r="I30" s="354"/>
      <c r="J30" s="354"/>
      <c r="K30" s="354"/>
      <c r="L30" s="354"/>
      <c r="M30" s="355"/>
      <c r="N30" s="356" t="s">
        <v>46</v>
      </c>
      <c r="O30" s="357"/>
      <c r="P30" s="357"/>
      <c r="Q30" s="357"/>
      <c r="R30" s="357"/>
      <c r="S30" s="357"/>
      <c r="T30" s="358"/>
    </row>
    <row r="31" spans="1:23" ht="30" customHeight="1" x14ac:dyDescent="0.3">
      <c r="A31" s="7" t="s">
        <v>17</v>
      </c>
      <c r="B31" s="1" t="s">
        <v>18</v>
      </c>
      <c r="C31" s="359" t="s">
        <v>19</v>
      </c>
      <c r="D31" s="360"/>
      <c r="E31" s="360"/>
      <c r="F31" s="360"/>
      <c r="G31" s="361"/>
      <c r="H31" s="359" t="s">
        <v>20</v>
      </c>
      <c r="I31" s="361"/>
      <c r="J31" s="359" t="s">
        <v>21</v>
      </c>
      <c r="K31" s="361"/>
      <c r="L31" s="359" t="s">
        <v>22</v>
      </c>
      <c r="M31" s="362"/>
      <c r="N31" s="357"/>
      <c r="O31" s="357"/>
      <c r="P31" s="357"/>
      <c r="Q31" s="357"/>
      <c r="R31" s="357"/>
      <c r="S31" s="357"/>
      <c r="T31" s="358"/>
    </row>
    <row r="32" spans="1:23" ht="15.75" customHeight="1" x14ac:dyDescent="0.3">
      <c r="A32" s="89"/>
      <c r="B32" s="90"/>
      <c r="C32" s="257"/>
      <c r="D32" s="319"/>
      <c r="E32" s="319"/>
      <c r="F32" s="319"/>
      <c r="G32" s="320"/>
      <c r="H32" s="253"/>
      <c r="I32" s="254"/>
      <c r="J32" s="253"/>
      <c r="K32" s="254"/>
      <c r="L32" s="255"/>
      <c r="M32" s="256"/>
      <c r="N32" s="357"/>
      <c r="O32" s="357"/>
      <c r="P32" s="357"/>
      <c r="Q32" s="357"/>
      <c r="R32" s="357"/>
      <c r="S32" s="357"/>
      <c r="T32" s="358"/>
    </row>
    <row r="33" spans="1:20" ht="15.75" customHeight="1" x14ac:dyDescent="0.3">
      <c r="A33" s="89"/>
      <c r="B33" s="90"/>
      <c r="C33" s="257"/>
      <c r="D33" s="258"/>
      <c r="E33" s="258"/>
      <c r="F33" s="258"/>
      <c r="G33" s="259"/>
      <c r="H33" s="253"/>
      <c r="I33" s="260"/>
      <c r="J33" s="253"/>
      <c r="K33" s="260"/>
      <c r="L33" s="255"/>
      <c r="M33" s="321"/>
      <c r="N33" s="357"/>
      <c r="O33" s="357"/>
      <c r="P33" s="357"/>
      <c r="Q33" s="357"/>
      <c r="R33" s="357"/>
      <c r="S33" s="357"/>
      <c r="T33" s="358"/>
    </row>
    <row r="34" spans="1:20" ht="15.75" customHeight="1" x14ac:dyDescent="0.3">
      <c r="A34" s="89"/>
      <c r="B34" s="90"/>
      <c r="C34" s="257"/>
      <c r="D34" s="258"/>
      <c r="E34" s="258"/>
      <c r="F34" s="258"/>
      <c r="G34" s="259"/>
      <c r="H34" s="253"/>
      <c r="I34" s="260"/>
      <c r="J34" s="253"/>
      <c r="K34" s="260"/>
      <c r="L34" s="255"/>
      <c r="M34" s="321"/>
      <c r="N34" s="357"/>
      <c r="O34" s="357"/>
      <c r="P34" s="357"/>
      <c r="Q34" s="357"/>
      <c r="R34" s="357"/>
      <c r="S34" s="357"/>
      <c r="T34" s="358"/>
    </row>
    <row r="35" spans="1:20" ht="15.75" customHeight="1" x14ac:dyDescent="0.3">
      <c r="A35" s="89"/>
      <c r="B35" s="90"/>
      <c r="C35" s="257"/>
      <c r="D35" s="319"/>
      <c r="E35" s="319"/>
      <c r="F35" s="319"/>
      <c r="G35" s="320"/>
      <c r="H35" s="253"/>
      <c r="I35" s="254"/>
      <c r="J35" s="253"/>
      <c r="K35" s="254"/>
      <c r="L35" s="255"/>
      <c r="M35" s="256"/>
      <c r="N35" s="357"/>
      <c r="O35" s="357"/>
      <c r="P35" s="357"/>
      <c r="Q35" s="357"/>
      <c r="R35" s="357"/>
      <c r="S35" s="357"/>
      <c r="T35" s="358"/>
    </row>
    <row r="36" spans="1:20" ht="15.75" customHeight="1" x14ac:dyDescent="0.3">
      <c r="A36" s="89"/>
      <c r="B36" s="90"/>
      <c r="C36" s="257"/>
      <c r="D36" s="319"/>
      <c r="E36" s="319"/>
      <c r="F36" s="319"/>
      <c r="G36" s="320"/>
      <c r="H36" s="253"/>
      <c r="I36" s="254"/>
      <c r="J36" s="253"/>
      <c r="K36" s="254"/>
      <c r="L36" s="255"/>
      <c r="M36" s="256"/>
      <c r="N36" s="357"/>
      <c r="O36" s="357"/>
      <c r="P36" s="357"/>
      <c r="Q36" s="357"/>
      <c r="R36" s="357"/>
      <c r="S36" s="357"/>
      <c r="T36" s="358"/>
    </row>
    <row r="37" spans="1:20" ht="15.75" customHeight="1" thickBot="1" x14ac:dyDescent="0.35">
      <c r="A37" s="91"/>
      <c r="B37" s="92"/>
      <c r="C37" s="240"/>
      <c r="D37" s="241"/>
      <c r="E37" s="241"/>
      <c r="F37" s="241"/>
      <c r="G37" s="242"/>
      <c r="H37" s="243"/>
      <c r="I37" s="244"/>
      <c r="J37" s="243"/>
      <c r="K37" s="244"/>
      <c r="L37" s="245"/>
      <c r="M37" s="246"/>
      <c r="N37" s="357"/>
      <c r="O37" s="357"/>
      <c r="P37" s="357"/>
      <c r="Q37" s="357"/>
      <c r="R37" s="357"/>
      <c r="S37" s="357"/>
      <c r="T37" s="358"/>
    </row>
    <row r="38" spans="1:20" ht="15.75" customHeight="1" thickBot="1" x14ac:dyDescent="0.35">
      <c r="A38" s="347" t="s">
        <v>23</v>
      </c>
      <c r="B38" s="348"/>
      <c r="C38" s="348"/>
      <c r="D38" s="348"/>
      <c r="E38" s="348"/>
      <c r="F38" s="348"/>
      <c r="G38" s="348"/>
      <c r="H38" s="349" t="str">
        <f>IF(H32="","",SUM(H32:I37))</f>
        <v/>
      </c>
      <c r="I38" s="349"/>
      <c r="J38" s="349" t="str">
        <f>IF(J32="","",SUM(J32:K37))</f>
        <v/>
      </c>
      <c r="K38" s="349"/>
      <c r="L38" s="350"/>
      <c r="M38" s="351"/>
      <c r="N38" s="325" t="s">
        <v>24</v>
      </c>
      <c r="O38" s="326"/>
      <c r="P38" s="326"/>
      <c r="Q38" s="326"/>
      <c r="R38" s="326"/>
      <c r="S38" s="326"/>
      <c r="T38" s="327"/>
    </row>
    <row r="39" spans="1:20" ht="12" customHeight="1" x14ac:dyDescent="0.3">
      <c r="A39" s="328" t="s">
        <v>25</v>
      </c>
      <c r="B39" s="329"/>
      <c r="C39" s="329"/>
      <c r="D39" s="329"/>
      <c r="E39" s="329"/>
      <c r="F39" s="329"/>
      <c r="G39" s="329"/>
      <c r="H39" s="329"/>
      <c r="I39" s="329"/>
      <c r="J39" s="329"/>
      <c r="K39" s="329"/>
      <c r="L39" s="329"/>
      <c r="M39" s="330"/>
      <c r="N39" s="331"/>
      <c r="O39" s="332"/>
      <c r="P39" s="332"/>
      <c r="Q39" s="332"/>
      <c r="R39" s="332"/>
      <c r="S39" s="332"/>
      <c r="T39" s="333"/>
    </row>
    <row r="40" spans="1:20" ht="3.75" customHeight="1" thickBot="1" x14ac:dyDescent="0.35">
      <c r="A40" s="337"/>
      <c r="B40" s="338"/>
      <c r="C40" s="338"/>
      <c r="D40" s="338"/>
      <c r="E40" s="338"/>
      <c r="F40" s="338"/>
      <c r="G40" s="338"/>
      <c r="H40" s="338"/>
      <c r="I40" s="338"/>
      <c r="J40" s="338"/>
      <c r="K40" s="338"/>
      <c r="L40" s="338"/>
      <c r="M40" s="339"/>
      <c r="N40" s="334"/>
      <c r="O40" s="335"/>
      <c r="P40" s="335"/>
      <c r="Q40" s="335"/>
      <c r="R40" s="335"/>
      <c r="S40" s="335"/>
      <c r="T40" s="336"/>
    </row>
    <row r="41" spans="1:20" ht="10.5" customHeight="1" x14ac:dyDescent="0.3">
      <c r="A41" s="340"/>
      <c r="B41" s="338"/>
      <c r="C41" s="338"/>
      <c r="D41" s="338"/>
      <c r="E41" s="338"/>
      <c r="F41" s="338"/>
      <c r="G41" s="338"/>
      <c r="H41" s="338"/>
      <c r="I41" s="338"/>
      <c r="J41" s="338"/>
      <c r="K41" s="338"/>
      <c r="L41" s="338"/>
      <c r="M41" s="339"/>
      <c r="N41" s="324" t="s">
        <v>26</v>
      </c>
      <c r="O41" s="324"/>
      <c r="P41" s="324"/>
      <c r="Q41" s="324"/>
      <c r="R41" s="324"/>
      <c r="S41" s="324"/>
      <c r="T41" s="324"/>
    </row>
    <row r="42" spans="1:20" ht="17.25" customHeight="1" thickBot="1" x14ac:dyDescent="0.35">
      <c r="A42" s="340"/>
      <c r="B42" s="338"/>
      <c r="C42" s="338"/>
      <c r="D42" s="338"/>
      <c r="E42" s="338"/>
      <c r="F42" s="338"/>
      <c r="G42" s="338"/>
      <c r="H42" s="338"/>
      <c r="I42" s="338"/>
      <c r="J42" s="338"/>
      <c r="K42" s="338"/>
      <c r="L42" s="338"/>
      <c r="M42" s="339"/>
      <c r="N42" s="352"/>
      <c r="O42" s="335"/>
      <c r="P42" s="335"/>
      <c r="Q42" s="335"/>
      <c r="R42" s="335"/>
      <c r="S42" s="335"/>
      <c r="T42" s="336"/>
    </row>
    <row r="43" spans="1:20" ht="11.25" customHeight="1" thickBot="1" x14ac:dyDescent="0.35">
      <c r="A43" s="341"/>
      <c r="B43" s="342"/>
      <c r="C43" s="342"/>
      <c r="D43" s="342"/>
      <c r="E43" s="342"/>
      <c r="F43" s="342"/>
      <c r="G43" s="342"/>
      <c r="H43" s="342"/>
      <c r="I43" s="342"/>
      <c r="J43" s="342"/>
      <c r="K43" s="342"/>
      <c r="L43" s="342"/>
      <c r="M43" s="343"/>
      <c r="N43" s="344" t="s">
        <v>45</v>
      </c>
      <c r="O43" s="345"/>
      <c r="P43" s="345"/>
      <c r="Q43" s="345"/>
      <c r="R43" s="345"/>
      <c r="S43" s="345"/>
      <c r="T43" s="346"/>
    </row>
    <row r="44" spans="1:20" ht="13.9" customHeight="1" x14ac:dyDescent="0.3">
      <c r="A44" s="2" t="s">
        <v>27</v>
      </c>
      <c r="O44" s="9" t="s">
        <v>44</v>
      </c>
    </row>
    <row r="45" spans="1:20" ht="13.9" customHeight="1" x14ac:dyDescent="0.3">
      <c r="A45" t="s">
        <v>28</v>
      </c>
      <c r="O45" s="322" t="s">
        <v>428</v>
      </c>
      <c r="P45" s="322"/>
      <c r="Q45" s="322"/>
      <c r="R45" s="322"/>
      <c r="S45" s="322"/>
      <c r="T45" s="323"/>
    </row>
    <row r="46" spans="1:20" ht="13.9" customHeight="1" x14ac:dyDescent="0.3">
      <c r="A46" s="3" t="s">
        <v>29</v>
      </c>
      <c r="O46" s="322" t="s">
        <v>420</v>
      </c>
      <c r="P46" s="322"/>
      <c r="Q46" s="322"/>
      <c r="R46" s="322"/>
      <c r="S46" s="322"/>
      <c r="T46" s="311"/>
    </row>
    <row r="47" spans="1:20" ht="13.9" customHeight="1" x14ac:dyDescent="0.3"/>
    <row r="48" spans="1:20" ht="13.5" thickBot="1" x14ac:dyDescent="0.35"/>
    <row r="49" spans="13:16" x14ac:dyDescent="0.3">
      <c r="M49" s="315" t="s">
        <v>350</v>
      </c>
      <c r="N49" s="316"/>
      <c r="O49" s="316"/>
      <c r="P49" s="317"/>
    </row>
    <row r="50" spans="13:16" ht="12.75" customHeight="1" x14ac:dyDescent="0.3">
      <c r="M50" s="310" t="s">
        <v>340</v>
      </c>
      <c r="N50" s="311"/>
      <c r="O50" s="70" t="s">
        <v>336</v>
      </c>
      <c r="P50" s="72" t="b">
        <v>0</v>
      </c>
    </row>
    <row r="51" spans="13:16" x14ac:dyDescent="0.3">
      <c r="M51" s="312"/>
      <c r="N51" s="311"/>
      <c r="O51" s="70" t="s">
        <v>337</v>
      </c>
      <c r="P51" s="72" t="b">
        <v>0</v>
      </c>
    </row>
    <row r="52" spans="13:16" x14ac:dyDescent="0.3">
      <c r="M52" s="312"/>
      <c r="N52" s="311"/>
      <c r="O52" s="70" t="s">
        <v>338</v>
      </c>
      <c r="P52" s="72" t="b">
        <v>0</v>
      </c>
    </row>
    <row r="53" spans="13:16" ht="13.5" thickBot="1" x14ac:dyDescent="0.35">
      <c r="M53" s="313"/>
      <c r="N53" s="314"/>
      <c r="O53" s="71" t="s">
        <v>339</v>
      </c>
      <c r="P53" s="73" t="b">
        <v>0</v>
      </c>
    </row>
  </sheetData>
  <sheetProtection sheet="1" objects="1" scenarios="1" selectLockedCells="1"/>
  <mergeCells count="131">
    <mergeCell ref="A4:G4"/>
    <mergeCell ref="H4:I4"/>
    <mergeCell ref="J4:K4"/>
    <mergeCell ref="L4:M4"/>
    <mergeCell ref="N4:T4"/>
    <mergeCell ref="A5:L5"/>
    <mergeCell ref="M5:P5"/>
    <mergeCell ref="Q5:T5"/>
    <mergeCell ref="A1:M2"/>
    <mergeCell ref="N1:T1"/>
    <mergeCell ref="N2:T2"/>
    <mergeCell ref="A3:G3"/>
    <mergeCell ref="H3:M3"/>
    <mergeCell ref="N3:T3"/>
    <mergeCell ref="A9:E9"/>
    <mergeCell ref="F9:G9"/>
    <mergeCell ref="H9:J9"/>
    <mergeCell ref="K9:L9"/>
    <mergeCell ref="N9:O9"/>
    <mergeCell ref="P9:Q9"/>
    <mergeCell ref="A6:L6"/>
    <mergeCell ref="M6:P6"/>
    <mergeCell ref="Q6:T6"/>
    <mergeCell ref="A7:T7"/>
    <mergeCell ref="A8:E8"/>
    <mergeCell ref="F8:J8"/>
    <mergeCell ref="K8:O8"/>
    <mergeCell ref="P8:T8"/>
    <mergeCell ref="A12:E12"/>
    <mergeCell ref="F12:J12"/>
    <mergeCell ref="K12:O12"/>
    <mergeCell ref="P12:T12"/>
    <mergeCell ref="A13:E13"/>
    <mergeCell ref="F13:J13"/>
    <mergeCell ref="K13:O13"/>
    <mergeCell ref="P13:T13"/>
    <mergeCell ref="A10:E10"/>
    <mergeCell ref="F10:J10"/>
    <mergeCell ref="K10:O10"/>
    <mergeCell ref="P10:T10"/>
    <mergeCell ref="A11:E11"/>
    <mergeCell ref="F11:J11"/>
    <mergeCell ref="K11:O11"/>
    <mergeCell ref="P11:T11"/>
    <mergeCell ref="P14:Q14"/>
    <mergeCell ref="R14:T14"/>
    <mergeCell ref="A15:B15"/>
    <mergeCell ref="D15:E15"/>
    <mergeCell ref="F15:G15"/>
    <mergeCell ref="I15:J15"/>
    <mergeCell ref="K15:L15"/>
    <mergeCell ref="N15:O15"/>
    <mergeCell ref="P15:Q15"/>
    <mergeCell ref="S15:T15"/>
    <mergeCell ref="A14:B14"/>
    <mergeCell ref="C14:E14"/>
    <mergeCell ref="F14:G14"/>
    <mergeCell ref="H14:J14"/>
    <mergeCell ref="K14:L14"/>
    <mergeCell ref="M14:O14"/>
    <mergeCell ref="P16:Q16"/>
    <mergeCell ref="S16:T16"/>
    <mergeCell ref="D17:E17"/>
    <mergeCell ref="I17:J17"/>
    <mergeCell ref="N17:O17"/>
    <mergeCell ref="S17:T17"/>
    <mergeCell ref="A16:B16"/>
    <mergeCell ref="D16:E16"/>
    <mergeCell ref="F16:G16"/>
    <mergeCell ref="I16:J16"/>
    <mergeCell ref="K16:L16"/>
    <mergeCell ref="N16:O16"/>
    <mergeCell ref="C28:D28"/>
    <mergeCell ref="H28:I28"/>
    <mergeCell ref="M28:N28"/>
    <mergeCell ref="R28:S28"/>
    <mergeCell ref="A29:O29"/>
    <mergeCell ref="P29:R29"/>
    <mergeCell ref="A18:E18"/>
    <mergeCell ref="F18:J18"/>
    <mergeCell ref="K18:O18"/>
    <mergeCell ref="P18:T18"/>
    <mergeCell ref="A19:E19"/>
    <mergeCell ref="F19:J19"/>
    <mergeCell ref="K19:O19"/>
    <mergeCell ref="P19:T19"/>
    <mergeCell ref="L32:M32"/>
    <mergeCell ref="C37:G37"/>
    <mergeCell ref="H37:I37"/>
    <mergeCell ref="J37:K37"/>
    <mergeCell ref="L37:M37"/>
    <mergeCell ref="C33:G33"/>
    <mergeCell ref="C34:G34"/>
    <mergeCell ref="H33:I33"/>
    <mergeCell ref="H34:I34"/>
    <mergeCell ref="J33:K33"/>
    <mergeCell ref="L33:M33"/>
    <mergeCell ref="L34:M34"/>
    <mergeCell ref="J34:K34"/>
    <mergeCell ref="C35:G35"/>
    <mergeCell ref="H35:I35"/>
    <mergeCell ref="J35:K35"/>
    <mergeCell ref="L35:M35"/>
    <mergeCell ref="C36:G36"/>
    <mergeCell ref="H36:I36"/>
    <mergeCell ref="J36:K36"/>
    <mergeCell ref="L36:M36"/>
    <mergeCell ref="A30:M30"/>
    <mergeCell ref="M49:P49"/>
    <mergeCell ref="M50:N53"/>
    <mergeCell ref="N38:T38"/>
    <mergeCell ref="A39:M39"/>
    <mergeCell ref="N39:T40"/>
    <mergeCell ref="A40:M43"/>
    <mergeCell ref="N41:T41"/>
    <mergeCell ref="N42:T42"/>
    <mergeCell ref="N43:T43"/>
    <mergeCell ref="O45:T45"/>
    <mergeCell ref="O46:T46"/>
    <mergeCell ref="A38:G38"/>
    <mergeCell ref="H38:I38"/>
    <mergeCell ref="J38:K38"/>
    <mergeCell ref="L38:M38"/>
    <mergeCell ref="N30:T37"/>
    <mergeCell ref="C31:G31"/>
    <mergeCell ref="H31:I31"/>
    <mergeCell ref="J31:K31"/>
    <mergeCell ref="L31:M31"/>
    <mergeCell ref="C32:G32"/>
    <mergeCell ref="H32:I32"/>
    <mergeCell ref="J32:K32"/>
  </mergeCells>
  <pageMargins left="0.7" right="0.7" top="0.75" bottom="0.75" header="0.3" footer="0.3"/>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ltText="Casual">
                <anchor moveWithCells="1">
                  <from>
                    <xdr:col>6</xdr:col>
                    <xdr:colOff>533400</xdr:colOff>
                    <xdr:row>2</xdr:row>
                    <xdr:rowOff>88900</xdr:rowOff>
                  </from>
                  <to>
                    <xdr:col>8</xdr:col>
                    <xdr:colOff>336550</xdr:colOff>
                    <xdr:row>4</xdr:row>
                    <xdr:rowOff>31750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8</xdr:col>
                    <xdr:colOff>527050</xdr:colOff>
                    <xdr:row>3</xdr:row>
                    <xdr:rowOff>12700</xdr:rowOff>
                  </from>
                  <to>
                    <xdr:col>10</xdr:col>
                    <xdr:colOff>298450</xdr:colOff>
                    <xdr:row>3</xdr:row>
                    <xdr:rowOff>222250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10</xdr:col>
                    <xdr:colOff>438150</xdr:colOff>
                    <xdr:row>3</xdr:row>
                    <xdr:rowOff>0</xdr:rowOff>
                  </from>
                  <to>
                    <xdr:col>12</xdr:col>
                    <xdr:colOff>184150</xdr:colOff>
                    <xdr:row>3</xdr:row>
                    <xdr:rowOff>222250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7</xdr:col>
                    <xdr:colOff>0</xdr:colOff>
                    <xdr:row>7</xdr:row>
                    <xdr:rowOff>114300</xdr:rowOff>
                  </from>
                  <to>
                    <xdr:col>7</xdr:col>
                    <xdr:colOff>342900</xdr:colOff>
                    <xdr:row>9</xdr:row>
                    <xdr:rowOff>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11</xdr:col>
                    <xdr:colOff>514350</xdr:colOff>
                    <xdr:row>7</xdr:row>
                    <xdr:rowOff>127000</xdr:rowOff>
                  </from>
                  <to>
                    <xdr:col>12</xdr:col>
                    <xdr:colOff>247650</xdr:colOff>
                    <xdr:row>9</xdr:row>
                    <xdr:rowOff>12700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12</xdr:col>
                    <xdr:colOff>527050</xdr:colOff>
                    <xdr:row>7</xdr:row>
                    <xdr:rowOff>127000</xdr:rowOff>
                  </from>
                  <to>
                    <xdr:col>13</xdr:col>
                    <xdr:colOff>298450</xdr:colOff>
                    <xdr:row>9</xdr:row>
                    <xdr:rowOff>12700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16</xdr:col>
                    <xdr:colOff>419100</xdr:colOff>
                    <xdr:row>7</xdr:row>
                    <xdr:rowOff>127000</xdr:rowOff>
                  </from>
                  <to>
                    <xdr:col>17</xdr:col>
                    <xdr:colOff>228600</xdr:colOff>
                    <xdr:row>9</xdr:row>
                    <xdr:rowOff>12700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18</xdr:col>
                    <xdr:colOff>514350</xdr:colOff>
                    <xdr:row>7</xdr:row>
                    <xdr:rowOff>127000</xdr:rowOff>
                  </from>
                  <to>
                    <xdr:col>19</xdr:col>
                    <xdr:colOff>285750</xdr:colOff>
                    <xdr:row>9</xdr:row>
                    <xdr:rowOff>12700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17</xdr:col>
                    <xdr:colOff>508000</xdr:colOff>
                    <xdr:row>7</xdr:row>
                    <xdr:rowOff>114300</xdr:rowOff>
                  </from>
                  <to>
                    <xdr:col>18</xdr:col>
                    <xdr:colOff>361950</xdr:colOff>
                    <xdr:row>9</xdr:row>
                    <xdr:rowOff>31750</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from>
                    <xdr:col>2</xdr:col>
                    <xdr:colOff>171450</xdr:colOff>
                    <xdr:row>13</xdr:row>
                    <xdr:rowOff>69850</xdr:rowOff>
                  </from>
                  <to>
                    <xdr:col>4</xdr:col>
                    <xdr:colOff>69850</xdr:colOff>
                    <xdr:row>14</xdr:row>
                    <xdr:rowOff>50800</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from>
                    <xdr:col>7</xdr:col>
                    <xdr:colOff>171450</xdr:colOff>
                    <xdr:row>13</xdr:row>
                    <xdr:rowOff>69850</xdr:rowOff>
                  </from>
                  <to>
                    <xdr:col>9</xdr:col>
                    <xdr:colOff>88900</xdr:colOff>
                    <xdr:row>14</xdr:row>
                    <xdr:rowOff>50800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from>
                    <xdr:col>12</xdr:col>
                    <xdr:colOff>184150</xdr:colOff>
                    <xdr:row>13</xdr:row>
                    <xdr:rowOff>69850</xdr:rowOff>
                  </from>
                  <to>
                    <xdr:col>14</xdr:col>
                    <xdr:colOff>152400</xdr:colOff>
                    <xdr:row>14</xdr:row>
                    <xdr:rowOff>50800</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from>
                    <xdr:col>17</xdr:col>
                    <xdr:colOff>184150</xdr:colOff>
                    <xdr:row>13</xdr:row>
                    <xdr:rowOff>76200</xdr:rowOff>
                  </from>
                  <to>
                    <xdr:col>19</xdr:col>
                    <xdr:colOff>76200</xdr:colOff>
                    <xdr:row>14</xdr:row>
                    <xdr:rowOff>57150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pageSetUpPr fitToPage="1"/>
  </sheetPr>
  <dimension ref="A1:W53"/>
  <sheetViews>
    <sheetView topLeftCell="A4" zoomScaleNormal="100" workbookViewId="0">
      <selection activeCell="A11" sqref="A11:E11"/>
    </sheetView>
  </sheetViews>
  <sheetFormatPr defaultColWidth="9.296875" defaultRowHeight="13" x14ac:dyDescent="0.3"/>
  <cols>
    <col min="1" max="1" width="8.796875" customWidth="1"/>
    <col min="2" max="2" width="9.5" customWidth="1"/>
    <col min="3" max="4" width="9.296875" customWidth="1"/>
    <col min="5" max="5" width="8.69921875" customWidth="1"/>
    <col min="6" max="7" width="9.296875" customWidth="1"/>
    <col min="8" max="8" width="9" customWidth="1"/>
    <col min="9" max="10" width="9.296875" customWidth="1"/>
    <col min="11" max="11" width="9" customWidth="1"/>
    <col min="12" max="12" width="10" customWidth="1"/>
    <col min="13" max="13" width="9.296875" customWidth="1"/>
    <col min="14" max="14" width="8" customWidth="1"/>
    <col min="15" max="16" width="9.296875" customWidth="1"/>
    <col min="17" max="17" width="8.69921875" customWidth="1"/>
    <col min="18" max="19" width="9.296875" customWidth="1"/>
    <col min="20" max="20" width="8.296875" customWidth="1"/>
    <col min="21" max="21" width="2.19921875" customWidth="1"/>
    <col min="23" max="23" width="64.19921875" customWidth="1"/>
    <col min="24" max="24" width="10.796875" customWidth="1"/>
  </cols>
  <sheetData>
    <row r="1" spans="1:23" ht="11.25" customHeight="1" x14ac:dyDescent="0.3">
      <c r="A1" s="286" t="s">
        <v>0</v>
      </c>
      <c r="B1" s="287"/>
      <c r="C1" s="287"/>
      <c r="D1" s="287"/>
      <c r="E1" s="287"/>
      <c r="F1" s="287"/>
      <c r="G1" s="287"/>
      <c r="H1" s="287"/>
      <c r="I1" s="287"/>
      <c r="J1" s="287"/>
      <c r="K1" s="287"/>
      <c r="L1" s="287"/>
      <c r="M1" s="288"/>
      <c r="N1" s="296" t="s">
        <v>30</v>
      </c>
      <c r="O1" s="297"/>
      <c r="P1" s="297"/>
      <c r="Q1" s="297"/>
      <c r="R1" s="297"/>
      <c r="S1" s="297"/>
      <c r="T1" s="298"/>
    </row>
    <row r="2" spans="1:23" ht="23.25" customHeight="1" x14ac:dyDescent="0.3">
      <c r="A2" s="289"/>
      <c r="B2" s="290"/>
      <c r="C2" s="290"/>
      <c r="D2" s="290"/>
      <c r="E2" s="290"/>
      <c r="F2" s="290"/>
      <c r="G2" s="290"/>
      <c r="H2" s="290"/>
      <c r="I2" s="290"/>
      <c r="J2" s="290"/>
      <c r="K2" s="290"/>
      <c r="L2" s="290"/>
      <c r="M2" s="291"/>
      <c r="N2" s="283">
        <f>+'Employee Info'!B5</f>
        <v>0</v>
      </c>
      <c r="O2" s="284"/>
      <c r="P2" s="284"/>
      <c r="Q2" s="284"/>
      <c r="R2" s="284"/>
      <c r="S2" s="284"/>
      <c r="T2" s="285"/>
    </row>
    <row r="3" spans="1:23" ht="9.75" customHeight="1" x14ac:dyDescent="0.3">
      <c r="A3" s="237" t="s">
        <v>31</v>
      </c>
      <c r="B3" s="299"/>
      <c r="C3" s="299"/>
      <c r="D3" s="299"/>
      <c r="E3" s="299"/>
      <c r="F3" s="299"/>
      <c r="G3" s="300"/>
      <c r="H3" s="266" t="s">
        <v>39</v>
      </c>
      <c r="I3" s="299"/>
      <c r="J3" s="299"/>
      <c r="K3" s="299"/>
      <c r="L3" s="299"/>
      <c r="M3" s="300"/>
      <c r="N3" s="301" t="s">
        <v>1</v>
      </c>
      <c r="O3" s="238"/>
      <c r="P3" s="238"/>
      <c r="Q3" s="238"/>
      <c r="R3" s="238"/>
      <c r="S3" s="238"/>
      <c r="T3" s="239"/>
    </row>
    <row r="4" spans="1:23" ht="18" customHeight="1" x14ac:dyDescent="0.3">
      <c r="A4" s="281">
        <f>+'Employee Info'!B19</f>
        <v>0</v>
      </c>
      <c r="B4" s="282"/>
      <c r="C4" s="282"/>
      <c r="D4" s="282"/>
      <c r="E4" s="282"/>
      <c r="F4" s="282"/>
      <c r="G4" s="282"/>
      <c r="H4" s="292"/>
      <c r="I4" s="293"/>
      <c r="J4" s="294"/>
      <c r="K4" s="293"/>
      <c r="L4" s="294"/>
      <c r="M4" s="295"/>
      <c r="N4" s="283">
        <f>+'Employee Info'!B7</f>
        <v>0</v>
      </c>
      <c r="O4" s="284"/>
      <c r="P4" s="284"/>
      <c r="Q4" s="284"/>
      <c r="R4" s="284"/>
      <c r="S4" s="284"/>
      <c r="T4" s="285"/>
    </row>
    <row r="5" spans="1:23" ht="9.75" customHeight="1" x14ac:dyDescent="0.3">
      <c r="A5" s="237" t="s">
        <v>40</v>
      </c>
      <c r="B5" s="238"/>
      <c r="C5" s="238"/>
      <c r="D5" s="238"/>
      <c r="E5" s="238"/>
      <c r="F5" s="238"/>
      <c r="G5" s="238"/>
      <c r="H5" s="238"/>
      <c r="I5" s="238"/>
      <c r="J5" s="238"/>
      <c r="K5" s="238"/>
      <c r="L5" s="268"/>
      <c r="M5" s="301" t="s">
        <v>2</v>
      </c>
      <c r="N5" s="238"/>
      <c r="O5" s="238"/>
      <c r="P5" s="268"/>
      <c r="Q5" s="301" t="s">
        <v>3</v>
      </c>
      <c r="R5" s="238"/>
      <c r="S5" s="238"/>
      <c r="T5" s="239"/>
    </row>
    <row r="6" spans="1:23" ht="17.25" customHeight="1" x14ac:dyDescent="0.3">
      <c r="A6" s="281" t="str">
        <f>CONCATENATE('Employee Info'!B15," ",'Employee Info'!B16," ",'Employee Info'!B17)</f>
        <v xml:space="preserve">  </v>
      </c>
      <c r="B6" s="282"/>
      <c r="C6" s="282"/>
      <c r="D6" s="282"/>
      <c r="E6" s="282"/>
      <c r="F6" s="282"/>
      <c r="G6" s="282"/>
      <c r="H6" s="282"/>
      <c r="I6" s="282"/>
      <c r="J6" s="282"/>
      <c r="K6" s="282"/>
      <c r="L6" s="282"/>
      <c r="M6" s="308">
        <f>+'Employee Info'!B8</f>
        <v>0</v>
      </c>
      <c r="N6" s="282"/>
      <c r="O6" s="282"/>
      <c r="P6" s="282"/>
      <c r="Q6" s="308">
        <f>+'Employee Info'!B9</f>
        <v>0</v>
      </c>
      <c r="R6" s="282"/>
      <c r="S6" s="282"/>
      <c r="T6" s="309"/>
    </row>
    <row r="7" spans="1:23" ht="6.75" customHeight="1" thickBot="1" x14ac:dyDescent="0.35">
      <c r="A7" s="305"/>
      <c r="B7" s="306"/>
      <c r="C7" s="306"/>
      <c r="D7" s="306"/>
      <c r="E7" s="306"/>
      <c r="F7" s="306"/>
      <c r="G7" s="306"/>
      <c r="H7" s="306"/>
      <c r="I7" s="306"/>
      <c r="J7" s="306"/>
      <c r="K7" s="306"/>
      <c r="L7" s="306"/>
      <c r="M7" s="306"/>
      <c r="N7" s="306"/>
      <c r="O7" s="306"/>
      <c r="P7" s="306"/>
      <c r="Q7" s="306"/>
      <c r="R7" s="306"/>
      <c r="S7" s="306"/>
      <c r="T7" s="307"/>
    </row>
    <row r="8" spans="1:23" ht="10.9" customHeight="1" x14ac:dyDescent="0.3">
      <c r="A8" s="302" t="s">
        <v>4</v>
      </c>
      <c r="B8" s="303"/>
      <c r="C8" s="303"/>
      <c r="D8" s="303"/>
      <c r="E8" s="304"/>
      <c r="F8" s="302" t="s">
        <v>5</v>
      </c>
      <c r="G8" s="303"/>
      <c r="H8" s="303"/>
      <c r="I8" s="303"/>
      <c r="J8" s="304"/>
      <c r="K8" s="302" t="s">
        <v>6</v>
      </c>
      <c r="L8" s="303"/>
      <c r="M8" s="303"/>
      <c r="N8" s="303"/>
      <c r="O8" s="304"/>
      <c r="P8" s="302" t="s">
        <v>7</v>
      </c>
      <c r="Q8" s="303"/>
      <c r="R8" s="303"/>
      <c r="S8" s="303"/>
      <c r="T8" s="304"/>
    </row>
    <row r="9" spans="1:23" ht="16.149999999999999" customHeight="1" x14ac:dyDescent="0.3">
      <c r="A9" s="277"/>
      <c r="B9" s="278"/>
      <c r="C9" s="278"/>
      <c r="D9" s="278"/>
      <c r="E9" s="279"/>
      <c r="F9" s="273" t="s">
        <v>41</v>
      </c>
      <c r="G9" s="274"/>
      <c r="H9" s="275"/>
      <c r="I9" s="275"/>
      <c r="J9" s="276"/>
      <c r="K9" s="273" t="s">
        <v>42</v>
      </c>
      <c r="L9" s="274"/>
      <c r="M9" s="80"/>
      <c r="N9" s="275"/>
      <c r="O9" s="276"/>
      <c r="P9" s="273" t="s">
        <v>42</v>
      </c>
      <c r="Q9" s="274"/>
      <c r="R9" s="80"/>
      <c r="S9" s="80"/>
      <c r="T9" s="81"/>
    </row>
    <row r="10" spans="1:23" ht="9" customHeight="1" x14ac:dyDescent="0.3">
      <c r="A10" s="237" t="s">
        <v>38</v>
      </c>
      <c r="B10" s="238"/>
      <c r="C10" s="238"/>
      <c r="D10" s="238"/>
      <c r="E10" s="239"/>
      <c r="F10" s="280" t="s">
        <v>8</v>
      </c>
      <c r="G10" s="238"/>
      <c r="H10" s="238"/>
      <c r="I10" s="238"/>
      <c r="J10" s="239"/>
      <c r="K10" s="280" t="s">
        <v>8</v>
      </c>
      <c r="L10" s="238"/>
      <c r="M10" s="238"/>
      <c r="N10" s="238"/>
      <c r="O10" s="239"/>
      <c r="P10" s="280" t="s">
        <v>8</v>
      </c>
      <c r="Q10" s="238"/>
      <c r="R10" s="238"/>
      <c r="S10" s="238"/>
      <c r="T10" s="239"/>
    </row>
    <row r="11" spans="1:23" ht="21" customHeight="1" x14ac:dyDescent="0.3">
      <c r="A11" s="264"/>
      <c r="B11" s="271"/>
      <c r="C11" s="271"/>
      <c r="D11" s="271"/>
      <c r="E11" s="272"/>
      <c r="F11" s="264"/>
      <c r="G11" s="271"/>
      <c r="H11" s="271"/>
      <c r="I11" s="271"/>
      <c r="J11" s="272"/>
      <c r="K11" s="264"/>
      <c r="L11" s="271"/>
      <c r="M11" s="271"/>
      <c r="N11" s="271"/>
      <c r="O11" s="272"/>
      <c r="P11" s="264"/>
      <c r="Q11" s="271"/>
      <c r="R11" s="271"/>
      <c r="S11" s="271"/>
      <c r="T11" s="272"/>
    </row>
    <row r="12" spans="1:23" ht="9.75" customHeight="1" x14ac:dyDescent="0.3">
      <c r="A12" s="280" t="s">
        <v>9</v>
      </c>
      <c r="B12" s="238"/>
      <c r="C12" s="238"/>
      <c r="D12" s="238"/>
      <c r="E12" s="239"/>
      <c r="F12" s="280" t="s">
        <v>9</v>
      </c>
      <c r="G12" s="238"/>
      <c r="H12" s="238"/>
      <c r="I12" s="238"/>
      <c r="J12" s="239"/>
      <c r="K12" s="280" t="s">
        <v>9</v>
      </c>
      <c r="L12" s="238"/>
      <c r="M12" s="238"/>
      <c r="N12" s="238"/>
      <c r="O12" s="239"/>
      <c r="P12" s="280" t="s">
        <v>9</v>
      </c>
      <c r="Q12" s="238"/>
      <c r="R12" s="238"/>
      <c r="S12" s="238"/>
      <c r="T12" s="239"/>
    </row>
    <row r="13" spans="1:23" ht="21" customHeight="1" x14ac:dyDescent="0.3">
      <c r="A13" s="264"/>
      <c r="B13" s="271"/>
      <c r="C13" s="271"/>
      <c r="D13" s="271"/>
      <c r="E13" s="272"/>
      <c r="F13" s="264"/>
      <c r="G13" s="271"/>
      <c r="H13" s="271"/>
      <c r="I13" s="271"/>
      <c r="J13" s="272"/>
      <c r="K13" s="264"/>
      <c r="L13" s="271"/>
      <c r="M13" s="271"/>
      <c r="N13" s="271"/>
      <c r="O13" s="272"/>
      <c r="P13" s="264"/>
      <c r="Q13" s="271"/>
      <c r="R13" s="271"/>
      <c r="S13" s="271"/>
      <c r="T13" s="272"/>
    </row>
    <row r="14" spans="1:23" ht="18.75" customHeight="1" x14ac:dyDescent="0.3">
      <c r="A14" s="237" t="s">
        <v>353</v>
      </c>
      <c r="B14" s="268"/>
      <c r="C14" s="266" t="s">
        <v>352</v>
      </c>
      <c r="D14" s="238"/>
      <c r="E14" s="239"/>
      <c r="F14" s="237" t="s">
        <v>353</v>
      </c>
      <c r="G14" s="268"/>
      <c r="H14" s="266" t="s">
        <v>352</v>
      </c>
      <c r="I14" s="238"/>
      <c r="J14" s="239"/>
      <c r="K14" s="237" t="s">
        <v>355</v>
      </c>
      <c r="L14" s="268"/>
      <c r="M14" s="266" t="s">
        <v>352</v>
      </c>
      <c r="N14" s="238"/>
      <c r="O14" s="239"/>
      <c r="P14" s="237" t="s">
        <v>355</v>
      </c>
      <c r="Q14" s="268"/>
      <c r="R14" s="266" t="s">
        <v>356</v>
      </c>
      <c r="S14" s="238"/>
      <c r="T14" s="239"/>
    </row>
    <row r="15" spans="1:23" ht="20.25" customHeight="1" x14ac:dyDescent="0.3">
      <c r="A15" s="264"/>
      <c r="B15" s="265"/>
      <c r="C15" s="88" t="str">
        <f>IF(A11="","","O -")</f>
        <v/>
      </c>
      <c r="D15" s="269"/>
      <c r="E15" s="270"/>
      <c r="F15" s="264"/>
      <c r="G15" s="265"/>
      <c r="H15" s="88" t="str">
        <f>IF(F11="","","O -")</f>
        <v/>
      </c>
      <c r="I15" s="269"/>
      <c r="J15" s="270"/>
      <c r="K15" s="264"/>
      <c r="L15" s="265"/>
      <c r="M15" s="88" t="str">
        <f>IF(K11="","","O -")</f>
        <v/>
      </c>
      <c r="N15" s="269"/>
      <c r="O15" s="270"/>
      <c r="P15" s="264"/>
      <c r="Q15" s="265"/>
      <c r="R15" s="88" t="str">
        <f>IF(P11="","","O -")</f>
        <v/>
      </c>
      <c r="S15" s="269"/>
      <c r="T15" s="270"/>
    </row>
    <row r="16" spans="1:23" ht="18" customHeight="1" x14ac:dyDescent="0.3">
      <c r="A16" s="237" t="s">
        <v>354</v>
      </c>
      <c r="B16" s="268"/>
      <c r="C16" s="8" t="s">
        <v>10</v>
      </c>
      <c r="D16" s="266" t="s">
        <v>357</v>
      </c>
      <c r="E16" s="267"/>
      <c r="F16" s="237" t="s">
        <v>347</v>
      </c>
      <c r="G16" s="268"/>
      <c r="H16" s="13" t="s">
        <v>43</v>
      </c>
      <c r="I16" s="266" t="s">
        <v>357</v>
      </c>
      <c r="J16" s="267"/>
      <c r="K16" s="237" t="s">
        <v>346</v>
      </c>
      <c r="L16" s="268"/>
      <c r="M16" s="8" t="s">
        <v>10</v>
      </c>
      <c r="N16" s="266" t="s">
        <v>357</v>
      </c>
      <c r="O16" s="267"/>
      <c r="P16" s="237" t="s">
        <v>346</v>
      </c>
      <c r="Q16" s="268"/>
      <c r="R16" s="8" t="s">
        <v>10</v>
      </c>
      <c r="S16" s="266" t="s">
        <v>357</v>
      </c>
      <c r="T16" s="267"/>
      <c r="W16" s="69"/>
    </row>
    <row r="17" spans="1:23" ht="18" customHeight="1" x14ac:dyDescent="0.3">
      <c r="A17" s="171"/>
      <c r="B17" s="172" t="str">
        <f>IF(P50=TRUE,"-T","")</f>
        <v/>
      </c>
      <c r="C17" s="173" t="str">
        <f>IF(A17="GS","",IF(A17&lt;&gt;"",VLOOKUP(A17,'Position Matrix'!$A$1:$D$207,3,FALSE),""))</f>
        <v/>
      </c>
      <c r="D17" s="235" t="str">
        <f>IF(A17="GS","",IF(A17="","",IF(B17="-T",VLOOKUP(C17,'AD RATES'!$A1:$C$13,3,FALSE),VLOOKUP(C17,'AD RATES'!$A$1:$B$13,2,FALSE))))</f>
        <v/>
      </c>
      <c r="E17" s="236"/>
      <c r="F17" s="171"/>
      <c r="G17" s="172" t="str">
        <f>IF(P51=TRUE,"-T","")</f>
        <v/>
      </c>
      <c r="H17" s="173" t="str">
        <f>IF(F17="GS","",IF(F17&lt;&gt;"",VLOOKUP(F17,'Position Matrix'!$A$1:$D$207,3,FALSE),""))</f>
        <v/>
      </c>
      <c r="I17" s="235" t="str">
        <f>IF(F17="GS","",IF(F17="","",IF(G17="-T",VLOOKUP(H17,'AD RATES'!$A1:$C$13,3,FALSE),VLOOKUP(H17,'AD RATES'!$A$1:$B$13,2,FALSE))))</f>
        <v/>
      </c>
      <c r="J17" s="236"/>
      <c r="K17" s="171"/>
      <c r="L17" s="172" t="str">
        <f>IF(P52=TRUE,"-T","")</f>
        <v/>
      </c>
      <c r="M17" s="173" t="str">
        <f>IF(K17="GS","",IF(K17&lt;&gt;"",VLOOKUP(K17,'Position Matrix'!$A$1:$D$207,3,FALSE),""))</f>
        <v/>
      </c>
      <c r="N17" s="235" t="str">
        <f>IF(K17="GS","",IF(K17="","",IF(L17="-T",VLOOKUP(M17,'AD RATES'!$A1:$C$13,3,FALSE),VLOOKUP(M17,'AD RATES'!$A$1:$B$13,2,FALSE))))</f>
        <v/>
      </c>
      <c r="O17" s="236"/>
      <c r="P17" s="171"/>
      <c r="Q17" s="172" t="str">
        <f>IF(P53=TRUE,"-T","")</f>
        <v/>
      </c>
      <c r="R17" s="173" t="str">
        <f>IF(P17="GS","",IF(P17&lt;&gt;"",VLOOKUP(P17,'Position Matrix'!$A$1:$D$207,3,FALSE),""))</f>
        <v/>
      </c>
      <c r="S17" s="235" t="str">
        <f>IF(P17="GS","",IF(P17="","",IF(Q17="-T",VLOOKUP(R17,'AD RATES'!$A1:$C$13,3,FALSE),VLOOKUP(R17,'AD RATES'!$A$1:$B$13,2,FALSE))))</f>
        <v/>
      </c>
      <c r="T17" s="236"/>
      <c r="W17" s="98" t="s">
        <v>365</v>
      </c>
    </row>
    <row r="18" spans="1:23" ht="10.5" customHeight="1" x14ac:dyDescent="0.3">
      <c r="A18" s="237" t="s">
        <v>362</v>
      </c>
      <c r="B18" s="238"/>
      <c r="C18" s="238"/>
      <c r="D18" s="238"/>
      <c r="E18" s="239"/>
      <c r="F18" s="237" t="s">
        <v>362</v>
      </c>
      <c r="G18" s="238"/>
      <c r="H18" s="238"/>
      <c r="I18" s="238"/>
      <c r="J18" s="239"/>
      <c r="K18" s="237" t="s">
        <v>362</v>
      </c>
      <c r="L18" s="238"/>
      <c r="M18" s="238"/>
      <c r="N18" s="238"/>
      <c r="O18" s="239"/>
      <c r="P18" s="237" t="s">
        <v>362</v>
      </c>
      <c r="Q18" s="238"/>
      <c r="R18" s="238"/>
      <c r="S18" s="238"/>
      <c r="T18" s="239"/>
    </row>
    <row r="19" spans="1:23" ht="20.25" customHeight="1" x14ac:dyDescent="0.3">
      <c r="A19" s="261"/>
      <c r="B19" s="262"/>
      <c r="C19" s="262"/>
      <c r="D19" s="262"/>
      <c r="E19" s="263"/>
      <c r="F19" s="261"/>
      <c r="G19" s="262"/>
      <c r="H19" s="262"/>
      <c r="I19" s="262"/>
      <c r="J19" s="263"/>
      <c r="K19" s="261"/>
      <c r="L19" s="262"/>
      <c r="M19" s="262"/>
      <c r="N19" s="262"/>
      <c r="O19" s="263"/>
      <c r="P19" s="261"/>
      <c r="Q19" s="262"/>
      <c r="R19" s="262"/>
      <c r="S19" s="262"/>
      <c r="T19" s="263"/>
      <c r="W19" s="69"/>
    </row>
    <row r="20" spans="1:23" ht="16.5" customHeight="1" x14ac:dyDescent="0.3">
      <c r="A20" s="10" t="s">
        <v>11</v>
      </c>
      <c r="B20" s="11" t="s">
        <v>12</v>
      </c>
      <c r="C20" s="11" t="s">
        <v>13</v>
      </c>
      <c r="D20" s="11" t="s">
        <v>14</v>
      </c>
      <c r="E20" s="12" t="s">
        <v>15</v>
      </c>
      <c r="F20" s="10" t="s">
        <v>11</v>
      </c>
      <c r="G20" s="11" t="s">
        <v>12</v>
      </c>
      <c r="H20" s="11" t="s">
        <v>13</v>
      </c>
      <c r="I20" s="11" t="s">
        <v>14</v>
      </c>
      <c r="J20" s="12" t="s">
        <v>15</v>
      </c>
      <c r="K20" s="10" t="s">
        <v>11</v>
      </c>
      <c r="L20" s="11" t="s">
        <v>12</v>
      </c>
      <c r="M20" s="11" t="s">
        <v>13</v>
      </c>
      <c r="N20" s="11" t="s">
        <v>14</v>
      </c>
      <c r="O20" s="12" t="s">
        <v>15</v>
      </c>
      <c r="P20" s="10" t="s">
        <v>11</v>
      </c>
      <c r="Q20" s="11" t="s">
        <v>12</v>
      </c>
      <c r="R20" s="11" t="s">
        <v>13</v>
      </c>
      <c r="S20" s="11" t="s">
        <v>14</v>
      </c>
      <c r="T20" s="12" t="s">
        <v>15</v>
      </c>
      <c r="W20" s="69"/>
    </row>
    <row r="21" spans="1:23" ht="16.5" customHeight="1" x14ac:dyDescent="0.3">
      <c r="A21" s="85"/>
      <c r="B21" s="86"/>
      <c r="C21" s="87"/>
      <c r="D21" s="87"/>
      <c r="E21" s="74" t="str">
        <f>IF(D21="","",(((D21-RIGHT(D21,2))/100)+(RIGHT(D21,2)/60)-(((C21-RIGHT(C21,2))/100)+(RIGHT(C21,2)/60))))</f>
        <v/>
      </c>
      <c r="F21" s="85"/>
      <c r="G21" s="86"/>
      <c r="H21" s="87"/>
      <c r="I21" s="87"/>
      <c r="J21" s="74" t="str">
        <f t="shared" ref="J21:J27" si="0">IF(I21="","",(((I21-RIGHT(I21,2))/100)+(RIGHT(I21,2)/60)-(((H21-RIGHT(H21,2))/100)+(RIGHT(H21,2)/60))))</f>
        <v/>
      </c>
      <c r="K21" s="85"/>
      <c r="L21" s="86"/>
      <c r="M21" s="87"/>
      <c r="N21" s="87"/>
      <c r="O21" s="74" t="str">
        <f t="shared" ref="O21:O27" si="1">IF(N21="","",(((N21-RIGHT(N21,2))/100)+(RIGHT(N21,2)/60)-(((M21-RIGHT(M21,2))/100)+(RIGHT(M21,2)/60))))</f>
        <v/>
      </c>
      <c r="P21" s="85"/>
      <c r="Q21" s="86"/>
      <c r="R21" s="87"/>
      <c r="S21" s="87"/>
      <c r="T21" s="74" t="str">
        <f t="shared" ref="T21:T27" si="2">IF(S21="","",(((S21-RIGHT(S21,2))/100)+(RIGHT(S21,2)/60)-(((R21-RIGHT(R21,2))/100)+(RIGHT(R21,2)/60))))</f>
        <v/>
      </c>
    </row>
    <row r="22" spans="1:23" ht="16.5" customHeight="1" x14ac:dyDescent="0.3">
      <c r="A22" s="85"/>
      <c r="B22" s="86"/>
      <c r="C22" s="87"/>
      <c r="D22" s="87"/>
      <c r="E22" s="74" t="str">
        <f t="shared" ref="E22:E27" si="3">IF(D22="","",(((D22-RIGHT(D22,2))/100)+(RIGHT(D22,2)/60)-(((C22-RIGHT(C22,2))/100)+(RIGHT(C22,2)/60))))</f>
        <v/>
      </c>
      <c r="F22" s="85"/>
      <c r="G22" s="86"/>
      <c r="H22" s="87"/>
      <c r="I22" s="87"/>
      <c r="J22" s="74" t="str">
        <f t="shared" si="0"/>
        <v/>
      </c>
      <c r="K22" s="85"/>
      <c r="L22" s="86"/>
      <c r="M22" s="87"/>
      <c r="N22" s="87"/>
      <c r="O22" s="74" t="str">
        <f t="shared" si="1"/>
        <v/>
      </c>
      <c r="P22" s="85"/>
      <c r="Q22" s="86"/>
      <c r="R22" s="87"/>
      <c r="S22" s="87"/>
      <c r="T22" s="74" t="str">
        <f t="shared" si="2"/>
        <v/>
      </c>
    </row>
    <row r="23" spans="1:23" ht="16.5" customHeight="1" x14ac:dyDescent="0.3">
      <c r="A23" s="85"/>
      <c r="B23" s="86"/>
      <c r="C23" s="87"/>
      <c r="D23" s="87"/>
      <c r="E23" s="74" t="str">
        <f t="shared" si="3"/>
        <v/>
      </c>
      <c r="F23" s="85"/>
      <c r="G23" s="86"/>
      <c r="H23" s="87"/>
      <c r="I23" s="87"/>
      <c r="J23" s="74" t="str">
        <f t="shared" si="0"/>
        <v/>
      </c>
      <c r="K23" s="85"/>
      <c r="L23" s="86"/>
      <c r="M23" s="87"/>
      <c r="N23" s="87"/>
      <c r="O23" s="74" t="str">
        <f t="shared" si="1"/>
        <v/>
      </c>
      <c r="P23" s="85"/>
      <c r="Q23" s="86"/>
      <c r="R23" s="87"/>
      <c r="S23" s="87"/>
      <c r="T23" s="74" t="str">
        <f t="shared" si="2"/>
        <v/>
      </c>
    </row>
    <row r="24" spans="1:23" ht="16.5" customHeight="1" x14ac:dyDescent="0.3">
      <c r="A24" s="85"/>
      <c r="B24" s="86"/>
      <c r="C24" s="87"/>
      <c r="D24" s="87"/>
      <c r="E24" s="74" t="str">
        <f t="shared" si="3"/>
        <v/>
      </c>
      <c r="F24" s="85"/>
      <c r="G24" s="86"/>
      <c r="H24" s="87"/>
      <c r="I24" s="87"/>
      <c r="J24" s="74" t="str">
        <f t="shared" si="0"/>
        <v/>
      </c>
      <c r="K24" s="85"/>
      <c r="L24" s="86"/>
      <c r="M24" s="87"/>
      <c r="N24" s="87"/>
      <c r="O24" s="74" t="str">
        <f t="shared" si="1"/>
        <v/>
      </c>
      <c r="P24" s="85"/>
      <c r="Q24" s="86"/>
      <c r="R24" s="87"/>
      <c r="S24" s="87"/>
      <c r="T24" s="74" t="str">
        <f t="shared" si="2"/>
        <v/>
      </c>
    </row>
    <row r="25" spans="1:23" ht="16.5" customHeight="1" x14ac:dyDescent="0.3">
      <c r="A25" s="85"/>
      <c r="B25" s="86"/>
      <c r="C25" s="87"/>
      <c r="D25" s="87"/>
      <c r="E25" s="74" t="str">
        <f t="shared" si="3"/>
        <v/>
      </c>
      <c r="F25" s="85"/>
      <c r="G25" s="86"/>
      <c r="H25" s="87"/>
      <c r="I25" s="87"/>
      <c r="J25" s="74" t="str">
        <f t="shared" si="0"/>
        <v/>
      </c>
      <c r="K25" s="85"/>
      <c r="L25" s="86"/>
      <c r="M25" s="87"/>
      <c r="N25" s="87"/>
      <c r="O25" s="74" t="str">
        <f t="shared" si="1"/>
        <v/>
      </c>
      <c r="P25" s="85"/>
      <c r="Q25" s="86"/>
      <c r="R25" s="87"/>
      <c r="S25" s="87"/>
      <c r="T25" s="74" t="str">
        <f t="shared" si="2"/>
        <v/>
      </c>
    </row>
    <row r="26" spans="1:23" ht="16.5" customHeight="1" x14ac:dyDescent="0.3">
      <c r="A26" s="85"/>
      <c r="B26" s="86"/>
      <c r="C26" s="87"/>
      <c r="D26" s="87"/>
      <c r="E26" s="74" t="str">
        <f t="shared" si="3"/>
        <v/>
      </c>
      <c r="F26" s="85"/>
      <c r="G26" s="86"/>
      <c r="H26" s="87"/>
      <c r="I26" s="87"/>
      <c r="J26" s="74" t="str">
        <f t="shared" si="0"/>
        <v/>
      </c>
      <c r="K26" s="85"/>
      <c r="L26" s="86"/>
      <c r="M26" s="87"/>
      <c r="N26" s="87"/>
      <c r="O26" s="74" t="str">
        <f t="shared" si="1"/>
        <v/>
      </c>
      <c r="P26" s="85"/>
      <c r="Q26" s="86"/>
      <c r="R26" s="87"/>
      <c r="S26" s="87"/>
      <c r="T26" s="74" t="str">
        <f t="shared" si="2"/>
        <v/>
      </c>
    </row>
    <row r="27" spans="1:23" ht="16.5" customHeight="1" x14ac:dyDescent="0.3">
      <c r="A27" s="85"/>
      <c r="B27" s="86"/>
      <c r="C27" s="87"/>
      <c r="D27" s="87"/>
      <c r="E27" s="74" t="str">
        <f t="shared" si="3"/>
        <v/>
      </c>
      <c r="F27" s="85"/>
      <c r="G27" s="86"/>
      <c r="H27" s="87"/>
      <c r="I27" s="87"/>
      <c r="J27" s="74" t="str">
        <f t="shared" si="0"/>
        <v/>
      </c>
      <c r="K27" s="85"/>
      <c r="L27" s="86"/>
      <c r="M27" s="87"/>
      <c r="N27" s="87"/>
      <c r="O27" s="74" t="str">
        <f t="shared" si="1"/>
        <v/>
      </c>
      <c r="P27" s="85"/>
      <c r="Q27" s="86"/>
      <c r="R27" s="87"/>
      <c r="S27" s="87"/>
      <c r="T27" s="74" t="str">
        <f t="shared" si="2"/>
        <v/>
      </c>
    </row>
    <row r="28" spans="1:23" ht="16.5" customHeight="1" thickBot="1" x14ac:dyDescent="0.35">
      <c r="A28" s="83" t="s">
        <v>349</v>
      </c>
      <c r="B28" s="84">
        <f>+'Employee Info'!B3</f>
        <v>2018</v>
      </c>
      <c r="C28" s="251" t="s">
        <v>343</v>
      </c>
      <c r="D28" s="252"/>
      <c r="E28" s="82">
        <f>SUM(E21:E27)</f>
        <v>0</v>
      </c>
      <c r="F28" s="83" t="s">
        <v>349</v>
      </c>
      <c r="G28" s="84">
        <f>+'Employee Info'!B3</f>
        <v>2018</v>
      </c>
      <c r="H28" s="251" t="s">
        <v>343</v>
      </c>
      <c r="I28" s="252"/>
      <c r="J28" s="82">
        <f>SUM(J21:J27)</f>
        <v>0</v>
      </c>
      <c r="K28" s="83" t="s">
        <v>349</v>
      </c>
      <c r="L28" s="84">
        <f>+'Employee Info'!B3</f>
        <v>2018</v>
      </c>
      <c r="M28" s="251" t="s">
        <v>343</v>
      </c>
      <c r="N28" s="252"/>
      <c r="O28" s="82">
        <f>SUM(O21:O27)</f>
        <v>0</v>
      </c>
      <c r="P28" s="83" t="s">
        <v>349</v>
      </c>
      <c r="Q28" s="84">
        <f>+'Employee Info'!B3</f>
        <v>2018</v>
      </c>
      <c r="R28" s="251" t="s">
        <v>343</v>
      </c>
      <c r="S28" s="252"/>
      <c r="T28" s="82">
        <f>SUM(T21:T27)</f>
        <v>0</v>
      </c>
    </row>
    <row r="29" spans="1:23" ht="12" customHeight="1" thickBot="1" x14ac:dyDescent="0.35">
      <c r="A29" s="247" t="s">
        <v>358</v>
      </c>
      <c r="B29" s="248"/>
      <c r="C29" s="248"/>
      <c r="D29" s="248"/>
      <c r="E29" s="248"/>
      <c r="F29" s="248"/>
      <c r="G29" s="248"/>
      <c r="H29" s="248"/>
      <c r="I29" s="248"/>
      <c r="J29" s="248"/>
      <c r="K29" s="248"/>
      <c r="L29" s="248"/>
      <c r="M29" s="248"/>
      <c r="N29" s="248"/>
      <c r="O29" s="248"/>
      <c r="P29" s="249" t="s">
        <v>344</v>
      </c>
      <c r="Q29" s="250"/>
      <c r="R29" s="250"/>
      <c r="S29" s="75" t="str">
        <f>IF(A11="","",IF(F17="",(+D17*E28),IF(K17="",((+D17*E28)+(I17*J28)),IF(P17="",((+D17*E28)+(I17*J28)+(N17*O28)),((+D17*E28)+(+I17*J28)+(N17*O28)+(S17*T28))))))</f>
        <v/>
      </c>
      <c r="T29" s="76" t="str">
        <f>IF(A11="","",SUM(E28,J28,O28,T28))</f>
        <v/>
      </c>
    </row>
    <row r="30" spans="1:23" ht="12" customHeight="1" x14ac:dyDescent="0.3">
      <c r="A30" s="353" t="s">
        <v>16</v>
      </c>
      <c r="B30" s="354"/>
      <c r="C30" s="354"/>
      <c r="D30" s="354"/>
      <c r="E30" s="354"/>
      <c r="F30" s="354"/>
      <c r="G30" s="354"/>
      <c r="H30" s="354"/>
      <c r="I30" s="354"/>
      <c r="J30" s="354"/>
      <c r="K30" s="354"/>
      <c r="L30" s="354"/>
      <c r="M30" s="355"/>
      <c r="N30" s="356" t="s">
        <v>46</v>
      </c>
      <c r="O30" s="357"/>
      <c r="P30" s="357"/>
      <c r="Q30" s="357"/>
      <c r="R30" s="357"/>
      <c r="S30" s="357"/>
      <c r="T30" s="358"/>
    </row>
    <row r="31" spans="1:23" ht="30" customHeight="1" x14ac:dyDescent="0.3">
      <c r="A31" s="7" t="s">
        <v>17</v>
      </c>
      <c r="B31" s="1" t="s">
        <v>18</v>
      </c>
      <c r="C31" s="359" t="s">
        <v>19</v>
      </c>
      <c r="D31" s="360"/>
      <c r="E31" s="360"/>
      <c r="F31" s="360"/>
      <c r="G31" s="361"/>
      <c r="H31" s="359" t="s">
        <v>20</v>
      </c>
      <c r="I31" s="361"/>
      <c r="J31" s="359" t="s">
        <v>21</v>
      </c>
      <c r="K31" s="361"/>
      <c r="L31" s="359" t="s">
        <v>22</v>
      </c>
      <c r="M31" s="362"/>
      <c r="N31" s="357"/>
      <c r="O31" s="357"/>
      <c r="P31" s="357"/>
      <c r="Q31" s="357"/>
      <c r="R31" s="357"/>
      <c r="S31" s="357"/>
      <c r="T31" s="358"/>
    </row>
    <row r="32" spans="1:23" ht="15.75" customHeight="1" x14ac:dyDescent="0.3">
      <c r="A32" s="89"/>
      <c r="B32" s="90"/>
      <c r="C32" s="257"/>
      <c r="D32" s="319"/>
      <c r="E32" s="319"/>
      <c r="F32" s="319"/>
      <c r="G32" s="320"/>
      <c r="H32" s="253"/>
      <c r="I32" s="254"/>
      <c r="J32" s="253"/>
      <c r="K32" s="254"/>
      <c r="L32" s="255"/>
      <c r="M32" s="256"/>
      <c r="N32" s="357"/>
      <c r="O32" s="357"/>
      <c r="P32" s="357"/>
      <c r="Q32" s="357"/>
      <c r="R32" s="357"/>
      <c r="S32" s="357"/>
      <c r="T32" s="358"/>
    </row>
    <row r="33" spans="1:20" ht="15.75" customHeight="1" x14ac:dyDescent="0.3">
      <c r="A33" s="89"/>
      <c r="B33" s="90"/>
      <c r="C33" s="257"/>
      <c r="D33" s="258"/>
      <c r="E33" s="258"/>
      <c r="F33" s="258"/>
      <c r="G33" s="259"/>
      <c r="H33" s="253"/>
      <c r="I33" s="260"/>
      <c r="J33" s="253"/>
      <c r="K33" s="260"/>
      <c r="L33" s="255"/>
      <c r="M33" s="321"/>
      <c r="N33" s="357"/>
      <c r="O33" s="357"/>
      <c r="P33" s="357"/>
      <c r="Q33" s="357"/>
      <c r="R33" s="357"/>
      <c r="S33" s="357"/>
      <c r="T33" s="358"/>
    </row>
    <row r="34" spans="1:20" ht="15.75" customHeight="1" x14ac:dyDescent="0.3">
      <c r="A34" s="89"/>
      <c r="B34" s="90"/>
      <c r="C34" s="257"/>
      <c r="D34" s="258"/>
      <c r="E34" s="258"/>
      <c r="F34" s="258"/>
      <c r="G34" s="259"/>
      <c r="H34" s="253"/>
      <c r="I34" s="260"/>
      <c r="J34" s="253"/>
      <c r="K34" s="260"/>
      <c r="L34" s="255"/>
      <c r="M34" s="321"/>
      <c r="N34" s="357"/>
      <c r="O34" s="357"/>
      <c r="P34" s="357"/>
      <c r="Q34" s="357"/>
      <c r="R34" s="357"/>
      <c r="S34" s="357"/>
      <c r="T34" s="358"/>
    </row>
    <row r="35" spans="1:20" ht="15.75" customHeight="1" x14ac:dyDescent="0.3">
      <c r="A35" s="89"/>
      <c r="B35" s="90"/>
      <c r="C35" s="257"/>
      <c r="D35" s="319"/>
      <c r="E35" s="319"/>
      <c r="F35" s="319"/>
      <c r="G35" s="320"/>
      <c r="H35" s="253"/>
      <c r="I35" s="254"/>
      <c r="J35" s="253"/>
      <c r="K35" s="254"/>
      <c r="L35" s="255"/>
      <c r="M35" s="256"/>
      <c r="N35" s="357"/>
      <c r="O35" s="357"/>
      <c r="P35" s="357"/>
      <c r="Q35" s="357"/>
      <c r="R35" s="357"/>
      <c r="S35" s="357"/>
      <c r="T35" s="358"/>
    </row>
    <row r="36" spans="1:20" ht="15.75" customHeight="1" x14ac:dyDescent="0.3">
      <c r="A36" s="89"/>
      <c r="B36" s="90"/>
      <c r="C36" s="257"/>
      <c r="D36" s="319"/>
      <c r="E36" s="319"/>
      <c r="F36" s="319"/>
      <c r="G36" s="320"/>
      <c r="H36" s="253"/>
      <c r="I36" s="254"/>
      <c r="J36" s="253"/>
      <c r="K36" s="254"/>
      <c r="L36" s="255"/>
      <c r="M36" s="256"/>
      <c r="N36" s="357"/>
      <c r="O36" s="357"/>
      <c r="P36" s="357"/>
      <c r="Q36" s="357"/>
      <c r="R36" s="357"/>
      <c r="S36" s="357"/>
      <c r="T36" s="358"/>
    </row>
    <row r="37" spans="1:20" ht="15.75" customHeight="1" thickBot="1" x14ac:dyDescent="0.35">
      <c r="A37" s="91"/>
      <c r="B37" s="92"/>
      <c r="C37" s="240"/>
      <c r="D37" s="241"/>
      <c r="E37" s="241"/>
      <c r="F37" s="241"/>
      <c r="G37" s="242"/>
      <c r="H37" s="243"/>
      <c r="I37" s="244"/>
      <c r="J37" s="243"/>
      <c r="K37" s="244"/>
      <c r="L37" s="245"/>
      <c r="M37" s="246"/>
      <c r="N37" s="357"/>
      <c r="O37" s="357"/>
      <c r="P37" s="357"/>
      <c r="Q37" s="357"/>
      <c r="R37" s="357"/>
      <c r="S37" s="357"/>
      <c r="T37" s="358"/>
    </row>
    <row r="38" spans="1:20" ht="15.75" customHeight="1" thickBot="1" x14ac:dyDescent="0.35">
      <c r="A38" s="347" t="s">
        <v>23</v>
      </c>
      <c r="B38" s="348"/>
      <c r="C38" s="348"/>
      <c r="D38" s="348"/>
      <c r="E38" s="348"/>
      <c r="F38" s="348"/>
      <c r="G38" s="348"/>
      <c r="H38" s="349" t="str">
        <f>IF(H32="","",SUM(H32:I37))</f>
        <v/>
      </c>
      <c r="I38" s="349"/>
      <c r="J38" s="349" t="str">
        <f>IF(J32="","",SUM(J32:K37))</f>
        <v/>
      </c>
      <c r="K38" s="349"/>
      <c r="L38" s="350"/>
      <c r="M38" s="351"/>
      <c r="N38" s="325" t="s">
        <v>24</v>
      </c>
      <c r="O38" s="326"/>
      <c r="P38" s="326"/>
      <c r="Q38" s="326"/>
      <c r="R38" s="326"/>
      <c r="S38" s="326"/>
      <c r="T38" s="327"/>
    </row>
    <row r="39" spans="1:20" ht="12" customHeight="1" x14ac:dyDescent="0.3">
      <c r="A39" s="328" t="s">
        <v>25</v>
      </c>
      <c r="B39" s="329"/>
      <c r="C39" s="329"/>
      <c r="D39" s="329"/>
      <c r="E39" s="329"/>
      <c r="F39" s="329"/>
      <c r="G39" s="329"/>
      <c r="H39" s="329"/>
      <c r="I39" s="329"/>
      <c r="J39" s="329"/>
      <c r="K39" s="329"/>
      <c r="L39" s="329"/>
      <c r="M39" s="330"/>
      <c r="N39" s="331"/>
      <c r="O39" s="332"/>
      <c r="P39" s="332"/>
      <c r="Q39" s="332"/>
      <c r="R39" s="332"/>
      <c r="S39" s="332"/>
      <c r="T39" s="333"/>
    </row>
    <row r="40" spans="1:20" ht="3.75" customHeight="1" thickBot="1" x14ac:dyDescent="0.35">
      <c r="A40" s="337"/>
      <c r="B40" s="338"/>
      <c r="C40" s="338"/>
      <c r="D40" s="338"/>
      <c r="E40" s="338"/>
      <c r="F40" s="338"/>
      <c r="G40" s="338"/>
      <c r="H40" s="338"/>
      <c r="I40" s="338"/>
      <c r="J40" s="338"/>
      <c r="K40" s="338"/>
      <c r="L40" s="338"/>
      <c r="M40" s="339"/>
      <c r="N40" s="334"/>
      <c r="O40" s="335"/>
      <c r="P40" s="335"/>
      <c r="Q40" s="335"/>
      <c r="R40" s="335"/>
      <c r="S40" s="335"/>
      <c r="T40" s="336"/>
    </row>
    <row r="41" spans="1:20" ht="10.5" customHeight="1" x14ac:dyDescent="0.3">
      <c r="A41" s="340"/>
      <c r="B41" s="338"/>
      <c r="C41" s="338"/>
      <c r="D41" s="338"/>
      <c r="E41" s="338"/>
      <c r="F41" s="338"/>
      <c r="G41" s="338"/>
      <c r="H41" s="338"/>
      <c r="I41" s="338"/>
      <c r="J41" s="338"/>
      <c r="K41" s="338"/>
      <c r="L41" s="338"/>
      <c r="M41" s="339"/>
      <c r="N41" s="324" t="s">
        <v>26</v>
      </c>
      <c r="O41" s="324"/>
      <c r="P41" s="324"/>
      <c r="Q41" s="324"/>
      <c r="R41" s="324"/>
      <c r="S41" s="324"/>
      <c r="T41" s="324"/>
    </row>
    <row r="42" spans="1:20" ht="17.25" customHeight="1" thickBot="1" x14ac:dyDescent="0.35">
      <c r="A42" s="340"/>
      <c r="B42" s="338"/>
      <c r="C42" s="338"/>
      <c r="D42" s="338"/>
      <c r="E42" s="338"/>
      <c r="F42" s="338"/>
      <c r="G42" s="338"/>
      <c r="H42" s="338"/>
      <c r="I42" s="338"/>
      <c r="J42" s="338"/>
      <c r="K42" s="338"/>
      <c r="L42" s="338"/>
      <c r="M42" s="339"/>
      <c r="N42" s="352"/>
      <c r="O42" s="335"/>
      <c r="P42" s="335"/>
      <c r="Q42" s="335"/>
      <c r="R42" s="335"/>
      <c r="S42" s="335"/>
      <c r="T42" s="336"/>
    </row>
    <row r="43" spans="1:20" ht="11.25" customHeight="1" thickBot="1" x14ac:dyDescent="0.35">
      <c r="A43" s="341"/>
      <c r="B43" s="342"/>
      <c r="C43" s="342"/>
      <c r="D43" s="342"/>
      <c r="E43" s="342"/>
      <c r="F43" s="342"/>
      <c r="G43" s="342"/>
      <c r="H43" s="342"/>
      <c r="I43" s="342"/>
      <c r="J43" s="342"/>
      <c r="K43" s="342"/>
      <c r="L43" s="342"/>
      <c r="M43" s="343"/>
      <c r="N43" s="344" t="s">
        <v>45</v>
      </c>
      <c r="O43" s="345"/>
      <c r="P43" s="345"/>
      <c r="Q43" s="345"/>
      <c r="R43" s="345"/>
      <c r="S43" s="345"/>
      <c r="T43" s="346"/>
    </row>
    <row r="44" spans="1:20" ht="13.9" customHeight="1" x14ac:dyDescent="0.3">
      <c r="A44" s="2" t="s">
        <v>27</v>
      </c>
      <c r="O44" s="9" t="s">
        <v>44</v>
      </c>
    </row>
    <row r="45" spans="1:20" ht="13.9" customHeight="1" x14ac:dyDescent="0.3">
      <c r="A45" t="s">
        <v>28</v>
      </c>
      <c r="O45" s="322" t="s">
        <v>428</v>
      </c>
      <c r="P45" s="322"/>
      <c r="Q45" s="322"/>
      <c r="R45" s="322"/>
      <c r="S45" s="322"/>
      <c r="T45" s="323"/>
    </row>
    <row r="46" spans="1:20" ht="13.9" customHeight="1" x14ac:dyDescent="0.3">
      <c r="A46" s="3" t="s">
        <v>29</v>
      </c>
      <c r="O46" s="322" t="s">
        <v>420</v>
      </c>
      <c r="P46" s="322"/>
      <c r="Q46" s="322"/>
      <c r="R46" s="322"/>
      <c r="S46" s="322"/>
      <c r="T46" s="311"/>
    </row>
    <row r="47" spans="1:20" ht="13.9" customHeight="1" x14ac:dyDescent="0.3"/>
    <row r="48" spans="1:20" ht="13.5" thickBot="1" x14ac:dyDescent="0.35"/>
    <row r="49" spans="13:16" x14ac:dyDescent="0.3">
      <c r="M49" s="315" t="s">
        <v>350</v>
      </c>
      <c r="N49" s="316"/>
      <c r="O49" s="316"/>
      <c r="P49" s="317"/>
    </row>
    <row r="50" spans="13:16" ht="12.75" customHeight="1" x14ac:dyDescent="0.3">
      <c r="M50" s="310" t="s">
        <v>340</v>
      </c>
      <c r="N50" s="311"/>
      <c r="O50" s="70" t="s">
        <v>336</v>
      </c>
      <c r="P50" s="72" t="b">
        <v>0</v>
      </c>
    </row>
    <row r="51" spans="13:16" x14ac:dyDescent="0.3">
      <c r="M51" s="312"/>
      <c r="N51" s="311"/>
      <c r="O51" s="70" t="s">
        <v>337</v>
      </c>
      <c r="P51" s="72" t="b">
        <v>0</v>
      </c>
    </row>
    <row r="52" spans="13:16" x14ac:dyDescent="0.3">
      <c r="M52" s="312"/>
      <c r="N52" s="311"/>
      <c r="O52" s="70" t="s">
        <v>338</v>
      </c>
      <c r="P52" s="72" t="b">
        <v>0</v>
      </c>
    </row>
    <row r="53" spans="13:16" ht="13.5" thickBot="1" x14ac:dyDescent="0.35">
      <c r="M53" s="313"/>
      <c r="N53" s="314"/>
      <c r="O53" s="71" t="s">
        <v>339</v>
      </c>
      <c r="P53" s="73" t="b">
        <v>0</v>
      </c>
    </row>
  </sheetData>
  <sheetProtection sheet="1" objects="1" scenarios="1" selectLockedCells="1"/>
  <mergeCells count="131">
    <mergeCell ref="A4:G4"/>
    <mergeCell ref="H4:I4"/>
    <mergeCell ref="J4:K4"/>
    <mergeCell ref="L4:M4"/>
    <mergeCell ref="N4:T4"/>
    <mergeCell ref="A5:L5"/>
    <mergeCell ref="M5:P5"/>
    <mergeCell ref="Q5:T5"/>
    <mergeCell ref="A1:M2"/>
    <mergeCell ref="N1:T1"/>
    <mergeCell ref="N2:T2"/>
    <mergeCell ref="A3:G3"/>
    <mergeCell ref="H3:M3"/>
    <mergeCell ref="N3:T3"/>
    <mergeCell ref="A9:E9"/>
    <mergeCell ref="F9:G9"/>
    <mergeCell ref="H9:J9"/>
    <mergeCell ref="K9:L9"/>
    <mergeCell ref="N9:O9"/>
    <mergeCell ref="P9:Q9"/>
    <mergeCell ref="A6:L6"/>
    <mergeCell ref="M6:P6"/>
    <mergeCell ref="Q6:T6"/>
    <mergeCell ref="A7:T7"/>
    <mergeCell ref="A8:E8"/>
    <mergeCell ref="F8:J8"/>
    <mergeCell ref="K8:O8"/>
    <mergeCell ref="P8:T8"/>
    <mergeCell ref="A12:E12"/>
    <mergeCell ref="F12:J12"/>
    <mergeCell ref="K12:O12"/>
    <mergeCell ref="P12:T12"/>
    <mergeCell ref="A13:E13"/>
    <mergeCell ref="F13:J13"/>
    <mergeCell ref="K13:O13"/>
    <mergeCell ref="P13:T13"/>
    <mergeCell ref="A10:E10"/>
    <mergeCell ref="F10:J10"/>
    <mergeCell ref="K10:O10"/>
    <mergeCell ref="P10:T10"/>
    <mergeCell ref="A11:E11"/>
    <mergeCell ref="F11:J11"/>
    <mergeCell ref="K11:O11"/>
    <mergeCell ref="P11:T11"/>
    <mergeCell ref="P14:Q14"/>
    <mergeCell ref="R14:T14"/>
    <mergeCell ref="A15:B15"/>
    <mergeCell ref="D15:E15"/>
    <mergeCell ref="F15:G15"/>
    <mergeCell ref="I15:J15"/>
    <mergeCell ref="K15:L15"/>
    <mergeCell ref="N15:O15"/>
    <mergeCell ref="P15:Q15"/>
    <mergeCell ref="S15:T15"/>
    <mergeCell ref="A14:B14"/>
    <mergeCell ref="C14:E14"/>
    <mergeCell ref="F14:G14"/>
    <mergeCell ref="H14:J14"/>
    <mergeCell ref="K14:L14"/>
    <mergeCell ref="M14:O14"/>
    <mergeCell ref="P16:Q16"/>
    <mergeCell ref="S16:T16"/>
    <mergeCell ref="D17:E17"/>
    <mergeCell ref="I17:J17"/>
    <mergeCell ref="N17:O17"/>
    <mergeCell ref="S17:T17"/>
    <mergeCell ref="A16:B16"/>
    <mergeCell ref="D16:E16"/>
    <mergeCell ref="F16:G16"/>
    <mergeCell ref="I16:J16"/>
    <mergeCell ref="K16:L16"/>
    <mergeCell ref="N16:O16"/>
    <mergeCell ref="C28:D28"/>
    <mergeCell ref="H28:I28"/>
    <mergeCell ref="M28:N28"/>
    <mergeCell ref="R28:S28"/>
    <mergeCell ref="A29:O29"/>
    <mergeCell ref="P29:R29"/>
    <mergeCell ref="A18:E18"/>
    <mergeCell ref="F18:J18"/>
    <mergeCell ref="K18:O18"/>
    <mergeCell ref="P18:T18"/>
    <mergeCell ref="A19:E19"/>
    <mergeCell ref="F19:J19"/>
    <mergeCell ref="K19:O19"/>
    <mergeCell ref="P19:T19"/>
    <mergeCell ref="L32:M32"/>
    <mergeCell ref="C37:G37"/>
    <mergeCell ref="H37:I37"/>
    <mergeCell ref="J37:K37"/>
    <mergeCell ref="L37:M37"/>
    <mergeCell ref="C33:G33"/>
    <mergeCell ref="C34:G34"/>
    <mergeCell ref="H34:I34"/>
    <mergeCell ref="H33:I33"/>
    <mergeCell ref="J33:K33"/>
    <mergeCell ref="J34:K34"/>
    <mergeCell ref="L34:M34"/>
    <mergeCell ref="L33:M33"/>
    <mergeCell ref="C35:G35"/>
    <mergeCell ref="H35:I35"/>
    <mergeCell ref="J35:K35"/>
    <mergeCell ref="L35:M35"/>
    <mergeCell ref="C36:G36"/>
    <mergeCell ref="H36:I36"/>
    <mergeCell ref="J36:K36"/>
    <mergeCell ref="L36:M36"/>
    <mergeCell ref="A30:M30"/>
    <mergeCell ref="M49:P49"/>
    <mergeCell ref="M50:N53"/>
    <mergeCell ref="N38:T38"/>
    <mergeCell ref="A39:M39"/>
    <mergeCell ref="N39:T40"/>
    <mergeCell ref="A40:M43"/>
    <mergeCell ref="N41:T41"/>
    <mergeCell ref="N42:T42"/>
    <mergeCell ref="N43:T43"/>
    <mergeCell ref="O45:T45"/>
    <mergeCell ref="O46:T46"/>
    <mergeCell ref="A38:G38"/>
    <mergeCell ref="H38:I38"/>
    <mergeCell ref="J38:K38"/>
    <mergeCell ref="L38:M38"/>
    <mergeCell ref="N30:T37"/>
    <mergeCell ref="C31:G31"/>
    <mergeCell ref="H31:I31"/>
    <mergeCell ref="J31:K31"/>
    <mergeCell ref="L31:M31"/>
    <mergeCell ref="C32:G32"/>
    <mergeCell ref="H32:I32"/>
    <mergeCell ref="J32:K32"/>
  </mergeCells>
  <pageMargins left="0.7" right="0.7" top="0.75" bottom="0.75" header="0.3" footer="0.3"/>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ltText="Casual">
                <anchor moveWithCells="1">
                  <from>
                    <xdr:col>6</xdr:col>
                    <xdr:colOff>533400</xdr:colOff>
                    <xdr:row>2</xdr:row>
                    <xdr:rowOff>88900</xdr:rowOff>
                  </from>
                  <to>
                    <xdr:col>8</xdr:col>
                    <xdr:colOff>336550</xdr:colOff>
                    <xdr:row>4</xdr:row>
                    <xdr:rowOff>31750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8</xdr:col>
                    <xdr:colOff>527050</xdr:colOff>
                    <xdr:row>3</xdr:row>
                    <xdr:rowOff>12700</xdr:rowOff>
                  </from>
                  <to>
                    <xdr:col>10</xdr:col>
                    <xdr:colOff>298450</xdr:colOff>
                    <xdr:row>3</xdr:row>
                    <xdr:rowOff>222250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10</xdr:col>
                    <xdr:colOff>438150</xdr:colOff>
                    <xdr:row>3</xdr:row>
                    <xdr:rowOff>0</xdr:rowOff>
                  </from>
                  <to>
                    <xdr:col>12</xdr:col>
                    <xdr:colOff>222250</xdr:colOff>
                    <xdr:row>3</xdr:row>
                    <xdr:rowOff>222250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7</xdr:col>
                    <xdr:colOff>0</xdr:colOff>
                    <xdr:row>7</xdr:row>
                    <xdr:rowOff>114300</xdr:rowOff>
                  </from>
                  <to>
                    <xdr:col>7</xdr:col>
                    <xdr:colOff>342900</xdr:colOff>
                    <xdr:row>9</xdr:row>
                    <xdr:rowOff>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11</xdr:col>
                    <xdr:colOff>514350</xdr:colOff>
                    <xdr:row>7</xdr:row>
                    <xdr:rowOff>127000</xdr:rowOff>
                  </from>
                  <to>
                    <xdr:col>12</xdr:col>
                    <xdr:colOff>247650</xdr:colOff>
                    <xdr:row>9</xdr:row>
                    <xdr:rowOff>12700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12</xdr:col>
                    <xdr:colOff>527050</xdr:colOff>
                    <xdr:row>7</xdr:row>
                    <xdr:rowOff>127000</xdr:rowOff>
                  </from>
                  <to>
                    <xdr:col>13</xdr:col>
                    <xdr:colOff>298450</xdr:colOff>
                    <xdr:row>9</xdr:row>
                    <xdr:rowOff>12700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16</xdr:col>
                    <xdr:colOff>419100</xdr:colOff>
                    <xdr:row>7</xdr:row>
                    <xdr:rowOff>127000</xdr:rowOff>
                  </from>
                  <to>
                    <xdr:col>17</xdr:col>
                    <xdr:colOff>228600</xdr:colOff>
                    <xdr:row>9</xdr:row>
                    <xdr:rowOff>12700</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18</xdr:col>
                    <xdr:colOff>514350</xdr:colOff>
                    <xdr:row>7</xdr:row>
                    <xdr:rowOff>127000</xdr:rowOff>
                  </from>
                  <to>
                    <xdr:col>19</xdr:col>
                    <xdr:colOff>285750</xdr:colOff>
                    <xdr:row>9</xdr:row>
                    <xdr:rowOff>12700</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17</xdr:col>
                    <xdr:colOff>508000</xdr:colOff>
                    <xdr:row>7</xdr:row>
                    <xdr:rowOff>114300</xdr:rowOff>
                  </from>
                  <to>
                    <xdr:col>18</xdr:col>
                    <xdr:colOff>361950</xdr:colOff>
                    <xdr:row>9</xdr:row>
                    <xdr:rowOff>31750</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2</xdr:col>
                    <xdr:colOff>171450</xdr:colOff>
                    <xdr:row>13</xdr:row>
                    <xdr:rowOff>69850</xdr:rowOff>
                  </from>
                  <to>
                    <xdr:col>4</xdr:col>
                    <xdr:colOff>69850</xdr:colOff>
                    <xdr:row>14</xdr:row>
                    <xdr:rowOff>50800</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7</xdr:col>
                    <xdr:colOff>171450</xdr:colOff>
                    <xdr:row>13</xdr:row>
                    <xdr:rowOff>69850</xdr:rowOff>
                  </from>
                  <to>
                    <xdr:col>9</xdr:col>
                    <xdr:colOff>88900</xdr:colOff>
                    <xdr:row>14</xdr:row>
                    <xdr:rowOff>50800</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12</xdr:col>
                    <xdr:colOff>184150</xdr:colOff>
                    <xdr:row>13</xdr:row>
                    <xdr:rowOff>69850</xdr:rowOff>
                  </from>
                  <to>
                    <xdr:col>14</xdr:col>
                    <xdr:colOff>152400</xdr:colOff>
                    <xdr:row>14</xdr:row>
                    <xdr:rowOff>50800</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17</xdr:col>
                    <xdr:colOff>184150</xdr:colOff>
                    <xdr:row>13</xdr:row>
                    <xdr:rowOff>76200</xdr:rowOff>
                  </from>
                  <to>
                    <xdr:col>19</xdr:col>
                    <xdr:colOff>76200</xdr:colOff>
                    <xdr:row>14</xdr:row>
                    <xdr:rowOff>57150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CC"/>
    <pageSetUpPr fitToPage="1"/>
  </sheetPr>
  <dimension ref="A1:W53"/>
  <sheetViews>
    <sheetView zoomScaleNormal="100" workbookViewId="0">
      <selection activeCell="A11" sqref="A11:E11"/>
    </sheetView>
  </sheetViews>
  <sheetFormatPr defaultColWidth="9.296875" defaultRowHeight="13" x14ac:dyDescent="0.3"/>
  <cols>
    <col min="1" max="1" width="8.796875" customWidth="1"/>
    <col min="2" max="2" width="9.5" customWidth="1"/>
    <col min="3" max="4" width="9.296875" customWidth="1"/>
    <col min="5" max="5" width="8.69921875" customWidth="1"/>
    <col min="6" max="7" width="9.296875" customWidth="1"/>
    <col min="8" max="8" width="9" customWidth="1"/>
    <col min="9" max="10" width="9.296875" customWidth="1"/>
    <col min="11" max="11" width="8.5" customWidth="1"/>
    <col min="12" max="12" width="10" customWidth="1"/>
    <col min="13" max="13" width="9.296875" customWidth="1"/>
    <col min="14" max="14" width="8" customWidth="1"/>
    <col min="15" max="16" width="9.296875" customWidth="1"/>
    <col min="17" max="17" width="8.69921875" customWidth="1"/>
    <col min="18" max="19" width="9.296875" customWidth="1"/>
    <col min="20" max="20" width="8.296875" customWidth="1"/>
    <col min="21" max="21" width="2.19921875" customWidth="1"/>
    <col min="23" max="23" width="64.19921875" customWidth="1"/>
    <col min="24" max="24" width="10.796875" customWidth="1"/>
  </cols>
  <sheetData>
    <row r="1" spans="1:23" ht="11.25" customHeight="1" x14ac:dyDescent="0.3">
      <c r="A1" s="286" t="s">
        <v>0</v>
      </c>
      <c r="B1" s="287"/>
      <c r="C1" s="287"/>
      <c r="D1" s="287"/>
      <c r="E1" s="287"/>
      <c r="F1" s="287"/>
      <c r="G1" s="287"/>
      <c r="H1" s="287"/>
      <c r="I1" s="287"/>
      <c r="J1" s="287"/>
      <c r="K1" s="287"/>
      <c r="L1" s="287"/>
      <c r="M1" s="288"/>
      <c r="N1" s="296" t="s">
        <v>30</v>
      </c>
      <c r="O1" s="297"/>
      <c r="P1" s="297"/>
      <c r="Q1" s="297"/>
      <c r="R1" s="297"/>
      <c r="S1" s="297"/>
      <c r="T1" s="298"/>
    </row>
    <row r="2" spans="1:23" ht="23.25" customHeight="1" x14ac:dyDescent="0.3">
      <c r="A2" s="289"/>
      <c r="B2" s="290"/>
      <c r="C2" s="290"/>
      <c r="D2" s="290"/>
      <c r="E2" s="290"/>
      <c r="F2" s="290"/>
      <c r="G2" s="290"/>
      <c r="H2" s="290"/>
      <c r="I2" s="290"/>
      <c r="J2" s="290"/>
      <c r="K2" s="290"/>
      <c r="L2" s="290"/>
      <c r="M2" s="291"/>
      <c r="N2" s="283">
        <f>+'Employee Info'!B5</f>
        <v>0</v>
      </c>
      <c r="O2" s="284"/>
      <c r="P2" s="284"/>
      <c r="Q2" s="284"/>
      <c r="R2" s="284"/>
      <c r="S2" s="284"/>
      <c r="T2" s="285"/>
    </row>
    <row r="3" spans="1:23" ht="9.75" customHeight="1" x14ac:dyDescent="0.3">
      <c r="A3" s="237" t="s">
        <v>31</v>
      </c>
      <c r="B3" s="299"/>
      <c r="C3" s="299"/>
      <c r="D3" s="299"/>
      <c r="E3" s="299"/>
      <c r="F3" s="299"/>
      <c r="G3" s="300"/>
      <c r="H3" s="266" t="s">
        <v>39</v>
      </c>
      <c r="I3" s="299"/>
      <c r="J3" s="299"/>
      <c r="K3" s="299"/>
      <c r="L3" s="299"/>
      <c r="M3" s="300"/>
      <c r="N3" s="301" t="s">
        <v>1</v>
      </c>
      <c r="O3" s="238"/>
      <c r="P3" s="238"/>
      <c r="Q3" s="238"/>
      <c r="R3" s="238"/>
      <c r="S3" s="238"/>
      <c r="T3" s="239"/>
    </row>
    <row r="4" spans="1:23" ht="18" customHeight="1" x14ac:dyDescent="0.3">
      <c r="A4" s="281">
        <f>+'Employee Info'!B19</f>
        <v>0</v>
      </c>
      <c r="B4" s="282"/>
      <c r="C4" s="282"/>
      <c r="D4" s="282"/>
      <c r="E4" s="282"/>
      <c r="F4" s="282"/>
      <c r="G4" s="282"/>
      <c r="H4" s="292"/>
      <c r="I4" s="293"/>
      <c r="J4" s="294"/>
      <c r="K4" s="293"/>
      <c r="L4" s="294"/>
      <c r="M4" s="295"/>
      <c r="N4" s="283">
        <f>+'Employee Info'!B7</f>
        <v>0</v>
      </c>
      <c r="O4" s="284"/>
      <c r="P4" s="284"/>
      <c r="Q4" s="284"/>
      <c r="R4" s="284"/>
      <c r="S4" s="284"/>
      <c r="T4" s="285"/>
    </row>
    <row r="5" spans="1:23" ht="9.75" customHeight="1" x14ac:dyDescent="0.3">
      <c r="A5" s="237" t="s">
        <v>40</v>
      </c>
      <c r="B5" s="238"/>
      <c r="C5" s="238"/>
      <c r="D5" s="238"/>
      <c r="E5" s="238"/>
      <c r="F5" s="238"/>
      <c r="G5" s="238"/>
      <c r="H5" s="238"/>
      <c r="I5" s="238"/>
      <c r="J5" s="238"/>
      <c r="K5" s="238"/>
      <c r="L5" s="268"/>
      <c r="M5" s="301" t="s">
        <v>2</v>
      </c>
      <c r="N5" s="238"/>
      <c r="O5" s="238"/>
      <c r="P5" s="268"/>
      <c r="Q5" s="301" t="s">
        <v>3</v>
      </c>
      <c r="R5" s="238"/>
      <c r="S5" s="238"/>
      <c r="T5" s="239"/>
    </row>
    <row r="6" spans="1:23" ht="17.25" customHeight="1" x14ac:dyDescent="0.3">
      <c r="A6" s="281" t="str">
        <f>CONCATENATE('Employee Info'!B15," ",'Employee Info'!B16," ",'Employee Info'!B17)</f>
        <v xml:space="preserve">  </v>
      </c>
      <c r="B6" s="282"/>
      <c r="C6" s="282"/>
      <c r="D6" s="282"/>
      <c r="E6" s="282"/>
      <c r="F6" s="282"/>
      <c r="G6" s="282"/>
      <c r="H6" s="282"/>
      <c r="I6" s="282"/>
      <c r="J6" s="282"/>
      <c r="K6" s="282"/>
      <c r="L6" s="282"/>
      <c r="M6" s="308">
        <f>+'Employee Info'!B8</f>
        <v>0</v>
      </c>
      <c r="N6" s="282"/>
      <c r="O6" s="282"/>
      <c r="P6" s="282"/>
      <c r="Q6" s="308">
        <f>+'Employee Info'!B9</f>
        <v>0</v>
      </c>
      <c r="R6" s="282"/>
      <c r="S6" s="282"/>
      <c r="T6" s="309"/>
    </row>
    <row r="7" spans="1:23" ht="6.75" customHeight="1" thickBot="1" x14ac:dyDescent="0.35">
      <c r="A7" s="305"/>
      <c r="B7" s="306"/>
      <c r="C7" s="306"/>
      <c r="D7" s="306"/>
      <c r="E7" s="306"/>
      <c r="F7" s="306"/>
      <c r="G7" s="306"/>
      <c r="H7" s="306"/>
      <c r="I7" s="306"/>
      <c r="J7" s="306"/>
      <c r="K7" s="306"/>
      <c r="L7" s="306"/>
      <c r="M7" s="306"/>
      <c r="N7" s="306"/>
      <c r="O7" s="306"/>
      <c r="P7" s="306"/>
      <c r="Q7" s="306"/>
      <c r="R7" s="306"/>
      <c r="S7" s="306"/>
      <c r="T7" s="307"/>
    </row>
    <row r="8" spans="1:23" ht="10.9" customHeight="1" x14ac:dyDescent="0.3">
      <c r="A8" s="302" t="s">
        <v>4</v>
      </c>
      <c r="B8" s="303"/>
      <c r="C8" s="303"/>
      <c r="D8" s="303"/>
      <c r="E8" s="304"/>
      <c r="F8" s="302" t="s">
        <v>5</v>
      </c>
      <c r="G8" s="303"/>
      <c r="H8" s="303"/>
      <c r="I8" s="303"/>
      <c r="J8" s="304"/>
      <c r="K8" s="302" t="s">
        <v>6</v>
      </c>
      <c r="L8" s="303"/>
      <c r="M8" s="303"/>
      <c r="N8" s="303"/>
      <c r="O8" s="304"/>
      <c r="P8" s="302" t="s">
        <v>7</v>
      </c>
      <c r="Q8" s="303"/>
      <c r="R8" s="303"/>
      <c r="S8" s="303"/>
      <c r="T8" s="304"/>
    </row>
    <row r="9" spans="1:23" ht="16.149999999999999" customHeight="1" x14ac:dyDescent="0.3">
      <c r="A9" s="277"/>
      <c r="B9" s="278"/>
      <c r="C9" s="278"/>
      <c r="D9" s="278"/>
      <c r="E9" s="279"/>
      <c r="F9" s="273" t="s">
        <v>41</v>
      </c>
      <c r="G9" s="274"/>
      <c r="H9" s="275"/>
      <c r="I9" s="275"/>
      <c r="J9" s="276"/>
      <c r="K9" s="273" t="s">
        <v>42</v>
      </c>
      <c r="L9" s="274"/>
      <c r="M9" s="80"/>
      <c r="N9" s="275"/>
      <c r="O9" s="276"/>
      <c r="P9" s="273" t="s">
        <v>42</v>
      </c>
      <c r="Q9" s="274"/>
      <c r="R9" s="80"/>
      <c r="S9" s="80"/>
      <c r="T9" s="81"/>
    </row>
    <row r="10" spans="1:23" ht="9" customHeight="1" x14ac:dyDescent="0.3">
      <c r="A10" s="237" t="s">
        <v>38</v>
      </c>
      <c r="B10" s="238"/>
      <c r="C10" s="238"/>
      <c r="D10" s="238"/>
      <c r="E10" s="239"/>
      <c r="F10" s="280" t="s">
        <v>8</v>
      </c>
      <c r="G10" s="238"/>
      <c r="H10" s="238"/>
      <c r="I10" s="238"/>
      <c r="J10" s="239"/>
      <c r="K10" s="280" t="s">
        <v>8</v>
      </c>
      <c r="L10" s="238"/>
      <c r="M10" s="238"/>
      <c r="N10" s="238"/>
      <c r="O10" s="239"/>
      <c r="P10" s="280" t="s">
        <v>8</v>
      </c>
      <c r="Q10" s="238"/>
      <c r="R10" s="238"/>
      <c r="S10" s="238"/>
      <c r="T10" s="239"/>
    </row>
    <row r="11" spans="1:23" ht="21" customHeight="1" x14ac:dyDescent="0.3">
      <c r="A11" s="264"/>
      <c r="B11" s="271"/>
      <c r="C11" s="271"/>
      <c r="D11" s="271"/>
      <c r="E11" s="272"/>
      <c r="F11" s="264"/>
      <c r="G11" s="271"/>
      <c r="H11" s="271"/>
      <c r="I11" s="271"/>
      <c r="J11" s="272"/>
      <c r="K11" s="264"/>
      <c r="L11" s="271"/>
      <c r="M11" s="271"/>
      <c r="N11" s="271"/>
      <c r="O11" s="272"/>
      <c r="P11" s="264"/>
      <c r="Q11" s="271"/>
      <c r="R11" s="271"/>
      <c r="S11" s="271"/>
      <c r="T11" s="272"/>
    </row>
    <row r="12" spans="1:23" ht="9.75" customHeight="1" x14ac:dyDescent="0.3">
      <c r="A12" s="280" t="s">
        <v>9</v>
      </c>
      <c r="B12" s="238"/>
      <c r="C12" s="238"/>
      <c r="D12" s="238"/>
      <c r="E12" s="239"/>
      <c r="F12" s="280" t="s">
        <v>9</v>
      </c>
      <c r="G12" s="238"/>
      <c r="H12" s="238"/>
      <c r="I12" s="238"/>
      <c r="J12" s="239"/>
      <c r="K12" s="280" t="s">
        <v>9</v>
      </c>
      <c r="L12" s="238"/>
      <c r="M12" s="238"/>
      <c r="N12" s="238"/>
      <c r="O12" s="239"/>
      <c r="P12" s="280" t="s">
        <v>9</v>
      </c>
      <c r="Q12" s="238"/>
      <c r="R12" s="238"/>
      <c r="S12" s="238"/>
      <c r="T12" s="239"/>
    </row>
    <row r="13" spans="1:23" ht="21" customHeight="1" x14ac:dyDescent="0.3">
      <c r="A13" s="264"/>
      <c r="B13" s="271"/>
      <c r="C13" s="271"/>
      <c r="D13" s="271"/>
      <c r="E13" s="272"/>
      <c r="F13" s="264"/>
      <c r="G13" s="271"/>
      <c r="H13" s="271"/>
      <c r="I13" s="271"/>
      <c r="J13" s="272"/>
      <c r="K13" s="264"/>
      <c r="L13" s="271"/>
      <c r="M13" s="271"/>
      <c r="N13" s="271"/>
      <c r="O13" s="272"/>
      <c r="P13" s="264"/>
      <c r="Q13" s="271"/>
      <c r="R13" s="271"/>
      <c r="S13" s="271"/>
      <c r="T13" s="272"/>
    </row>
    <row r="14" spans="1:23" ht="18.75" customHeight="1" x14ac:dyDescent="0.3">
      <c r="A14" s="237" t="s">
        <v>353</v>
      </c>
      <c r="B14" s="268"/>
      <c r="C14" s="266" t="s">
        <v>352</v>
      </c>
      <c r="D14" s="238"/>
      <c r="E14" s="239"/>
      <c r="F14" s="237" t="s">
        <v>353</v>
      </c>
      <c r="G14" s="268"/>
      <c r="H14" s="266" t="s">
        <v>352</v>
      </c>
      <c r="I14" s="238"/>
      <c r="J14" s="239"/>
      <c r="K14" s="237" t="s">
        <v>355</v>
      </c>
      <c r="L14" s="268"/>
      <c r="M14" s="266" t="s">
        <v>352</v>
      </c>
      <c r="N14" s="238"/>
      <c r="O14" s="239"/>
      <c r="P14" s="237" t="s">
        <v>355</v>
      </c>
      <c r="Q14" s="268"/>
      <c r="R14" s="266" t="s">
        <v>356</v>
      </c>
      <c r="S14" s="238"/>
      <c r="T14" s="239"/>
    </row>
    <row r="15" spans="1:23" ht="20.25" customHeight="1" x14ac:dyDescent="0.3">
      <c r="A15" s="264"/>
      <c r="B15" s="265"/>
      <c r="C15" s="88" t="str">
        <f>IF(A11="","","O -")</f>
        <v/>
      </c>
      <c r="D15" s="269"/>
      <c r="E15" s="270"/>
      <c r="F15" s="264"/>
      <c r="G15" s="265"/>
      <c r="H15" s="88" t="str">
        <f>IF(F11="","","O -")</f>
        <v/>
      </c>
      <c r="I15" s="269"/>
      <c r="J15" s="270"/>
      <c r="K15" s="264"/>
      <c r="L15" s="265"/>
      <c r="M15" s="88" t="str">
        <f>IF(K11="","","O -")</f>
        <v/>
      </c>
      <c r="N15" s="269"/>
      <c r="O15" s="270"/>
      <c r="P15" s="264"/>
      <c r="Q15" s="265"/>
      <c r="R15" s="88" t="str">
        <f>IF(P11="","","O -")</f>
        <v/>
      </c>
      <c r="S15" s="269"/>
      <c r="T15" s="270"/>
    </row>
    <row r="16" spans="1:23" ht="18" customHeight="1" x14ac:dyDescent="0.3">
      <c r="A16" s="237" t="s">
        <v>354</v>
      </c>
      <c r="B16" s="268"/>
      <c r="C16" s="8" t="s">
        <v>10</v>
      </c>
      <c r="D16" s="266" t="s">
        <v>357</v>
      </c>
      <c r="E16" s="267"/>
      <c r="F16" s="237" t="s">
        <v>347</v>
      </c>
      <c r="G16" s="268"/>
      <c r="H16" s="13" t="s">
        <v>43</v>
      </c>
      <c r="I16" s="266" t="s">
        <v>357</v>
      </c>
      <c r="J16" s="267"/>
      <c r="K16" s="237" t="s">
        <v>346</v>
      </c>
      <c r="L16" s="268"/>
      <c r="M16" s="8" t="s">
        <v>10</v>
      </c>
      <c r="N16" s="266" t="s">
        <v>357</v>
      </c>
      <c r="O16" s="267"/>
      <c r="P16" s="237" t="s">
        <v>346</v>
      </c>
      <c r="Q16" s="268"/>
      <c r="R16" s="8" t="s">
        <v>10</v>
      </c>
      <c r="S16" s="266" t="s">
        <v>357</v>
      </c>
      <c r="T16" s="267"/>
      <c r="W16" s="69"/>
    </row>
    <row r="17" spans="1:23" ht="18" customHeight="1" x14ac:dyDescent="0.3">
      <c r="A17" s="171"/>
      <c r="B17" s="172" t="str">
        <f>IF(P50=TRUE,"-T","")</f>
        <v/>
      </c>
      <c r="C17" s="173" t="str">
        <f>IF(A17="GS","",IF(A17&lt;&gt;"",VLOOKUP(A17,'Position Matrix'!$A$1:$D$207,3,FALSE),""))</f>
        <v/>
      </c>
      <c r="D17" s="235" t="str">
        <f>IF(A17="GS","",IF(A17="","",IF(B17="-T",VLOOKUP(C17,'AD RATES'!$A1:$C$13,3,FALSE),VLOOKUP(C17,'AD RATES'!$A$1:$B$13,2,FALSE))))</f>
        <v/>
      </c>
      <c r="E17" s="236"/>
      <c r="F17" s="171"/>
      <c r="G17" s="172" t="str">
        <f>IF(P51=TRUE,"-T","")</f>
        <v/>
      </c>
      <c r="H17" s="173" t="str">
        <f>IF(F17="GS","",IF(F17&lt;&gt;"",VLOOKUP(F17,'Position Matrix'!$A$1:$D$207,3,FALSE),""))</f>
        <v/>
      </c>
      <c r="I17" s="235" t="str">
        <f>IF(F17="GS","",IF(F17="","",IF(G17="-T",VLOOKUP(H17,'AD RATES'!$A1:$C$13,3,FALSE),VLOOKUP(H17,'AD RATES'!$A$1:$B$13,2,FALSE))))</f>
        <v/>
      </c>
      <c r="J17" s="236"/>
      <c r="K17" s="171"/>
      <c r="L17" s="172" t="str">
        <f>IF(P52=TRUE,"-T","")</f>
        <v/>
      </c>
      <c r="M17" s="173" t="str">
        <f>IF(K17="GS","",IF(K17&lt;&gt;"",VLOOKUP(K17,'Position Matrix'!$A$1:$D$207,3,FALSE),""))</f>
        <v/>
      </c>
      <c r="N17" s="235" t="str">
        <f>IF(K17="GS","",IF(K17="","",IF(L17="-T",VLOOKUP(M17,'AD RATES'!$A1:$C$13,3,FALSE),VLOOKUP(M17,'AD RATES'!$A$1:$B$13,2,FALSE))))</f>
        <v/>
      </c>
      <c r="O17" s="236"/>
      <c r="P17" s="171"/>
      <c r="Q17" s="172" t="str">
        <f>IF(P53=TRUE,"-T","")</f>
        <v/>
      </c>
      <c r="R17" s="173" t="str">
        <f>IF(P17="GS","",IF(P17&lt;&gt;"",VLOOKUP(P17,'Position Matrix'!$A$1:$D$207,3,FALSE),""))</f>
        <v/>
      </c>
      <c r="S17" s="235" t="str">
        <f>IF(P17="GS","",IF(P17="","",IF(Q17="-T",VLOOKUP(R17,'AD RATES'!$A1:$C$13,3,FALSE),VLOOKUP(R17,'AD RATES'!$A$1:$B$13,2,FALSE))))</f>
        <v/>
      </c>
      <c r="T17" s="236"/>
      <c r="W17" s="98" t="s">
        <v>365</v>
      </c>
    </row>
    <row r="18" spans="1:23" ht="10.5" customHeight="1" x14ac:dyDescent="0.3">
      <c r="A18" s="237" t="s">
        <v>362</v>
      </c>
      <c r="B18" s="238"/>
      <c r="C18" s="238"/>
      <c r="D18" s="238"/>
      <c r="E18" s="239"/>
      <c r="F18" s="237" t="s">
        <v>362</v>
      </c>
      <c r="G18" s="238"/>
      <c r="H18" s="238"/>
      <c r="I18" s="238"/>
      <c r="J18" s="239"/>
      <c r="K18" s="237" t="s">
        <v>362</v>
      </c>
      <c r="L18" s="238"/>
      <c r="M18" s="238"/>
      <c r="N18" s="238"/>
      <c r="O18" s="239"/>
      <c r="P18" s="280" t="s">
        <v>362</v>
      </c>
      <c r="Q18" s="238"/>
      <c r="R18" s="238"/>
      <c r="S18" s="238"/>
      <c r="T18" s="239"/>
    </row>
    <row r="19" spans="1:23" ht="20.25" customHeight="1" x14ac:dyDescent="0.3">
      <c r="A19" s="261"/>
      <c r="B19" s="262"/>
      <c r="C19" s="262"/>
      <c r="D19" s="262"/>
      <c r="E19" s="263"/>
      <c r="F19" s="261"/>
      <c r="G19" s="262"/>
      <c r="H19" s="262"/>
      <c r="I19" s="262"/>
      <c r="J19" s="263"/>
      <c r="K19" s="261"/>
      <c r="L19" s="262"/>
      <c r="M19" s="262"/>
      <c r="N19" s="262"/>
      <c r="O19" s="263"/>
      <c r="P19" s="261"/>
      <c r="Q19" s="262"/>
      <c r="R19" s="262"/>
      <c r="S19" s="262"/>
      <c r="T19" s="263"/>
      <c r="W19" s="69"/>
    </row>
    <row r="20" spans="1:23" ht="16.5" customHeight="1" x14ac:dyDescent="0.3">
      <c r="A20" s="10" t="s">
        <v>11</v>
      </c>
      <c r="B20" s="11" t="s">
        <v>12</v>
      </c>
      <c r="C20" s="11" t="s">
        <v>13</v>
      </c>
      <c r="D20" s="11" t="s">
        <v>14</v>
      </c>
      <c r="E20" s="12" t="s">
        <v>15</v>
      </c>
      <c r="F20" s="10" t="s">
        <v>11</v>
      </c>
      <c r="G20" s="11" t="s">
        <v>12</v>
      </c>
      <c r="H20" s="11" t="s">
        <v>13</v>
      </c>
      <c r="I20" s="11" t="s">
        <v>14</v>
      </c>
      <c r="J20" s="12" t="s">
        <v>15</v>
      </c>
      <c r="K20" s="10" t="s">
        <v>11</v>
      </c>
      <c r="L20" s="11" t="s">
        <v>12</v>
      </c>
      <c r="M20" s="11" t="s">
        <v>13</v>
      </c>
      <c r="N20" s="11" t="s">
        <v>14</v>
      </c>
      <c r="O20" s="12" t="s">
        <v>15</v>
      </c>
      <c r="P20" s="10" t="s">
        <v>11</v>
      </c>
      <c r="Q20" s="11" t="s">
        <v>12</v>
      </c>
      <c r="R20" s="11" t="s">
        <v>13</v>
      </c>
      <c r="S20" s="11" t="s">
        <v>14</v>
      </c>
      <c r="T20" s="12" t="s">
        <v>15</v>
      </c>
      <c r="W20" s="69"/>
    </row>
    <row r="21" spans="1:23" ht="16.5" customHeight="1" x14ac:dyDescent="0.3">
      <c r="A21" s="85"/>
      <c r="B21" s="86"/>
      <c r="C21" s="87"/>
      <c r="D21" s="87"/>
      <c r="E21" s="74" t="str">
        <f>IF(D21="","",(((D21-RIGHT(D21,2))/100)+(RIGHT(D21,2)/60)-(((C21-RIGHT(C21,2))/100)+(RIGHT(C21,2)/60))))</f>
        <v/>
      </c>
      <c r="F21" s="85"/>
      <c r="G21" s="86"/>
      <c r="H21" s="87"/>
      <c r="I21" s="87"/>
      <c r="J21" s="74" t="str">
        <f t="shared" ref="J21:J27" si="0">IF(I21="","",(((I21-RIGHT(I21,2))/100)+(RIGHT(I21,2)/60)-(((H21-RIGHT(H21,2))/100)+(RIGHT(H21,2)/60))))</f>
        <v/>
      </c>
      <c r="K21" s="85"/>
      <c r="L21" s="86"/>
      <c r="M21" s="87"/>
      <c r="N21" s="87"/>
      <c r="O21" s="74" t="str">
        <f t="shared" ref="O21:O27" si="1">IF(N21="","",(((N21-RIGHT(N21,2))/100)+(RIGHT(N21,2)/60)-(((M21-RIGHT(M21,2))/100)+(RIGHT(M21,2)/60))))</f>
        <v/>
      </c>
      <c r="P21" s="85"/>
      <c r="Q21" s="86"/>
      <c r="R21" s="87"/>
      <c r="S21" s="87"/>
      <c r="T21" s="74" t="str">
        <f t="shared" ref="T21:T27" si="2">IF(S21="","",(((S21-RIGHT(S21,2))/100)+(RIGHT(S21,2)/60)-(((R21-RIGHT(R21,2))/100)+(RIGHT(R21,2)/60))))</f>
        <v/>
      </c>
    </row>
    <row r="22" spans="1:23" ht="16.5" customHeight="1" x14ac:dyDescent="0.3">
      <c r="A22" s="85"/>
      <c r="B22" s="86"/>
      <c r="C22" s="87"/>
      <c r="D22" s="87"/>
      <c r="E22" s="74" t="str">
        <f t="shared" ref="E22:E27" si="3">IF(D22="","",(((D22-RIGHT(D22,2))/100)+(RIGHT(D22,2)/60)-(((C22-RIGHT(C22,2))/100)+(RIGHT(C22,2)/60))))</f>
        <v/>
      </c>
      <c r="F22" s="85"/>
      <c r="G22" s="86"/>
      <c r="H22" s="87"/>
      <c r="I22" s="87"/>
      <c r="J22" s="74" t="str">
        <f t="shared" si="0"/>
        <v/>
      </c>
      <c r="K22" s="85"/>
      <c r="L22" s="86"/>
      <c r="M22" s="87"/>
      <c r="N22" s="87"/>
      <c r="O22" s="74" t="str">
        <f t="shared" si="1"/>
        <v/>
      </c>
      <c r="P22" s="85"/>
      <c r="Q22" s="86"/>
      <c r="R22" s="87"/>
      <c r="S22" s="87"/>
      <c r="T22" s="74" t="str">
        <f t="shared" si="2"/>
        <v/>
      </c>
    </row>
    <row r="23" spans="1:23" ht="16.5" customHeight="1" x14ac:dyDescent="0.3">
      <c r="A23" s="85"/>
      <c r="B23" s="86"/>
      <c r="C23" s="87"/>
      <c r="D23" s="87"/>
      <c r="E23" s="74" t="str">
        <f t="shared" si="3"/>
        <v/>
      </c>
      <c r="F23" s="85"/>
      <c r="G23" s="86"/>
      <c r="H23" s="87"/>
      <c r="I23" s="87"/>
      <c r="J23" s="74" t="str">
        <f t="shared" si="0"/>
        <v/>
      </c>
      <c r="K23" s="85"/>
      <c r="L23" s="86"/>
      <c r="M23" s="87"/>
      <c r="N23" s="87"/>
      <c r="O23" s="74" t="str">
        <f t="shared" si="1"/>
        <v/>
      </c>
      <c r="P23" s="85"/>
      <c r="Q23" s="86"/>
      <c r="R23" s="87"/>
      <c r="S23" s="87"/>
      <c r="T23" s="74" t="str">
        <f t="shared" si="2"/>
        <v/>
      </c>
    </row>
    <row r="24" spans="1:23" ht="16.5" customHeight="1" x14ac:dyDescent="0.3">
      <c r="A24" s="85"/>
      <c r="B24" s="86"/>
      <c r="C24" s="87"/>
      <c r="D24" s="87"/>
      <c r="E24" s="74" t="str">
        <f t="shared" si="3"/>
        <v/>
      </c>
      <c r="F24" s="85"/>
      <c r="G24" s="86"/>
      <c r="H24" s="87"/>
      <c r="I24" s="87"/>
      <c r="J24" s="74" t="str">
        <f t="shared" si="0"/>
        <v/>
      </c>
      <c r="K24" s="85"/>
      <c r="L24" s="86"/>
      <c r="M24" s="87"/>
      <c r="N24" s="87"/>
      <c r="O24" s="74" t="str">
        <f t="shared" si="1"/>
        <v/>
      </c>
      <c r="P24" s="85"/>
      <c r="Q24" s="86"/>
      <c r="R24" s="87"/>
      <c r="S24" s="87"/>
      <c r="T24" s="74" t="str">
        <f t="shared" si="2"/>
        <v/>
      </c>
    </row>
    <row r="25" spans="1:23" ht="16.5" customHeight="1" x14ac:dyDescent="0.3">
      <c r="A25" s="85"/>
      <c r="B25" s="86"/>
      <c r="C25" s="87"/>
      <c r="D25" s="87"/>
      <c r="E25" s="74" t="str">
        <f t="shared" si="3"/>
        <v/>
      </c>
      <c r="F25" s="85"/>
      <c r="G25" s="86"/>
      <c r="H25" s="87"/>
      <c r="I25" s="87"/>
      <c r="J25" s="74" t="str">
        <f t="shared" si="0"/>
        <v/>
      </c>
      <c r="K25" s="85"/>
      <c r="L25" s="86"/>
      <c r="M25" s="87"/>
      <c r="N25" s="87"/>
      <c r="O25" s="74" t="str">
        <f t="shared" si="1"/>
        <v/>
      </c>
      <c r="P25" s="85"/>
      <c r="Q25" s="86"/>
      <c r="R25" s="87"/>
      <c r="S25" s="87"/>
      <c r="T25" s="74" t="str">
        <f t="shared" si="2"/>
        <v/>
      </c>
    </row>
    <row r="26" spans="1:23" ht="16.5" customHeight="1" x14ac:dyDescent="0.3">
      <c r="A26" s="85"/>
      <c r="B26" s="86"/>
      <c r="C26" s="87"/>
      <c r="D26" s="87"/>
      <c r="E26" s="74" t="str">
        <f t="shared" si="3"/>
        <v/>
      </c>
      <c r="F26" s="85"/>
      <c r="G26" s="86"/>
      <c r="H26" s="87"/>
      <c r="I26" s="87"/>
      <c r="J26" s="74" t="str">
        <f t="shared" si="0"/>
        <v/>
      </c>
      <c r="K26" s="85"/>
      <c r="L26" s="86"/>
      <c r="M26" s="87"/>
      <c r="N26" s="87"/>
      <c r="O26" s="74" t="str">
        <f t="shared" si="1"/>
        <v/>
      </c>
      <c r="P26" s="85"/>
      <c r="Q26" s="86"/>
      <c r="R26" s="87"/>
      <c r="S26" s="87"/>
      <c r="T26" s="74" t="str">
        <f t="shared" si="2"/>
        <v/>
      </c>
    </row>
    <row r="27" spans="1:23" ht="16.5" customHeight="1" x14ac:dyDescent="0.3">
      <c r="A27" s="85"/>
      <c r="B27" s="86"/>
      <c r="C27" s="87"/>
      <c r="D27" s="87"/>
      <c r="E27" s="74" t="str">
        <f t="shared" si="3"/>
        <v/>
      </c>
      <c r="F27" s="85"/>
      <c r="G27" s="86"/>
      <c r="H27" s="87"/>
      <c r="I27" s="87"/>
      <c r="J27" s="74" t="str">
        <f t="shared" si="0"/>
        <v/>
      </c>
      <c r="K27" s="85"/>
      <c r="L27" s="86"/>
      <c r="M27" s="87"/>
      <c r="N27" s="87"/>
      <c r="O27" s="74" t="str">
        <f t="shared" si="1"/>
        <v/>
      </c>
      <c r="P27" s="85"/>
      <c r="Q27" s="86"/>
      <c r="R27" s="87"/>
      <c r="S27" s="87"/>
      <c r="T27" s="74" t="str">
        <f t="shared" si="2"/>
        <v/>
      </c>
    </row>
    <row r="28" spans="1:23" ht="16.5" customHeight="1" thickBot="1" x14ac:dyDescent="0.35">
      <c r="A28" s="83" t="s">
        <v>349</v>
      </c>
      <c r="B28" s="84">
        <f>+'Employee Info'!B3</f>
        <v>2018</v>
      </c>
      <c r="C28" s="251" t="s">
        <v>343</v>
      </c>
      <c r="D28" s="252"/>
      <c r="E28" s="82">
        <f>SUM(E21:E27)</f>
        <v>0</v>
      </c>
      <c r="F28" s="83" t="s">
        <v>349</v>
      </c>
      <c r="G28" s="84">
        <f>+'Employee Info'!B3</f>
        <v>2018</v>
      </c>
      <c r="H28" s="251" t="s">
        <v>343</v>
      </c>
      <c r="I28" s="252"/>
      <c r="J28" s="82">
        <f>SUM(J21:J27)</f>
        <v>0</v>
      </c>
      <c r="K28" s="83" t="s">
        <v>349</v>
      </c>
      <c r="L28" s="84">
        <f>+'Employee Info'!B3</f>
        <v>2018</v>
      </c>
      <c r="M28" s="251" t="s">
        <v>343</v>
      </c>
      <c r="N28" s="252"/>
      <c r="O28" s="82">
        <f>SUM(O21:O27)</f>
        <v>0</v>
      </c>
      <c r="P28" s="83" t="s">
        <v>349</v>
      </c>
      <c r="Q28" s="84">
        <f>+'Employee Info'!B3</f>
        <v>2018</v>
      </c>
      <c r="R28" s="251" t="s">
        <v>343</v>
      </c>
      <c r="S28" s="252"/>
      <c r="T28" s="82">
        <f>SUM(T21:T27)</f>
        <v>0</v>
      </c>
    </row>
    <row r="29" spans="1:23" ht="12" customHeight="1" thickBot="1" x14ac:dyDescent="0.35">
      <c r="A29" s="247" t="s">
        <v>358</v>
      </c>
      <c r="B29" s="248"/>
      <c r="C29" s="248"/>
      <c r="D29" s="248"/>
      <c r="E29" s="248"/>
      <c r="F29" s="248"/>
      <c r="G29" s="248"/>
      <c r="H29" s="248"/>
      <c r="I29" s="248"/>
      <c r="J29" s="248"/>
      <c r="K29" s="248"/>
      <c r="L29" s="248"/>
      <c r="M29" s="248"/>
      <c r="N29" s="248"/>
      <c r="O29" s="248"/>
      <c r="P29" s="249" t="s">
        <v>344</v>
      </c>
      <c r="Q29" s="250"/>
      <c r="R29" s="250"/>
      <c r="S29" s="75" t="str">
        <f>IF(A11="","",IF(F17="",(+D17*E28),IF(K17="",((+D17*E28)+(I17*J28)),IF(P17="",((+D17*E28)+(I17*J28)+(N17*O28)),((+D17*E28)+(+I17*J28)+(N17*O28)+(S17*T28))))))</f>
        <v/>
      </c>
      <c r="T29" s="76" t="str">
        <f>IF(A11="","",SUM(E28,J28,O28,T28))</f>
        <v/>
      </c>
    </row>
    <row r="30" spans="1:23" ht="12" customHeight="1" x14ac:dyDescent="0.3">
      <c r="A30" s="353" t="s">
        <v>16</v>
      </c>
      <c r="B30" s="354"/>
      <c r="C30" s="354"/>
      <c r="D30" s="354"/>
      <c r="E30" s="354"/>
      <c r="F30" s="354"/>
      <c r="G30" s="354"/>
      <c r="H30" s="354"/>
      <c r="I30" s="354"/>
      <c r="J30" s="354"/>
      <c r="K30" s="354"/>
      <c r="L30" s="354"/>
      <c r="M30" s="355"/>
      <c r="N30" s="356" t="s">
        <v>46</v>
      </c>
      <c r="O30" s="357"/>
      <c r="P30" s="357"/>
      <c r="Q30" s="357"/>
      <c r="R30" s="357"/>
      <c r="S30" s="357"/>
      <c r="T30" s="358"/>
    </row>
    <row r="31" spans="1:23" ht="30" customHeight="1" x14ac:dyDescent="0.3">
      <c r="A31" s="7" t="s">
        <v>17</v>
      </c>
      <c r="B31" s="1" t="s">
        <v>18</v>
      </c>
      <c r="C31" s="359" t="s">
        <v>19</v>
      </c>
      <c r="D31" s="360"/>
      <c r="E31" s="360"/>
      <c r="F31" s="360"/>
      <c r="G31" s="361"/>
      <c r="H31" s="359" t="s">
        <v>20</v>
      </c>
      <c r="I31" s="361"/>
      <c r="J31" s="359" t="s">
        <v>21</v>
      </c>
      <c r="K31" s="361"/>
      <c r="L31" s="359" t="s">
        <v>22</v>
      </c>
      <c r="M31" s="362"/>
      <c r="N31" s="357"/>
      <c r="O31" s="357"/>
      <c r="P31" s="357"/>
      <c r="Q31" s="357"/>
      <c r="R31" s="357"/>
      <c r="S31" s="357"/>
      <c r="T31" s="358"/>
    </row>
    <row r="32" spans="1:23" ht="15.75" customHeight="1" x14ac:dyDescent="0.3">
      <c r="A32" s="89"/>
      <c r="B32" s="90"/>
      <c r="C32" s="257"/>
      <c r="D32" s="319"/>
      <c r="E32" s="319"/>
      <c r="F32" s="319"/>
      <c r="G32" s="320"/>
      <c r="H32" s="253"/>
      <c r="I32" s="254"/>
      <c r="J32" s="253"/>
      <c r="K32" s="254"/>
      <c r="L32" s="255"/>
      <c r="M32" s="256"/>
      <c r="N32" s="357"/>
      <c r="O32" s="357"/>
      <c r="P32" s="357"/>
      <c r="Q32" s="357"/>
      <c r="R32" s="357"/>
      <c r="S32" s="357"/>
      <c r="T32" s="358"/>
    </row>
    <row r="33" spans="1:20" ht="15.75" customHeight="1" x14ac:dyDescent="0.3">
      <c r="A33" s="89"/>
      <c r="B33" s="90"/>
      <c r="C33" s="257"/>
      <c r="D33" s="258"/>
      <c r="E33" s="258"/>
      <c r="F33" s="258"/>
      <c r="G33" s="259"/>
      <c r="H33" s="253"/>
      <c r="I33" s="260"/>
      <c r="J33" s="253"/>
      <c r="K33" s="260"/>
      <c r="L33" s="255"/>
      <c r="M33" s="321"/>
      <c r="N33" s="357"/>
      <c r="O33" s="357"/>
      <c r="P33" s="357"/>
      <c r="Q33" s="357"/>
      <c r="R33" s="357"/>
      <c r="S33" s="357"/>
      <c r="T33" s="358"/>
    </row>
    <row r="34" spans="1:20" ht="15.75" customHeight="1" x14ac:dyDescent="0.3">
      <c r="A34" s="89"/>
      <c r="B34" s="90"/>
      <c r="C34" s="257"/>
      <c r="D34" s="258"/>
      <c r="E34" s="258"/>
      <c r="F34" s="258"/>
      <c r="G34" s="259"/>
      <c r="H34" s="253"/>
      <c r="I34" s="260"/>
      <c r="J34" s="253"/>
      <c r="K34" s="260"/>
      <c r="L34" s="255"/>
      <c r="M34" s="321"/>
      <c r="N34" s="357"/>
      <c r="O34" s="357"/>
      <c r="P34" s="357"/>
      <c r="Q34" s="357"/>
      <c r="R34" s="357"/>
      <c r="S34" s="357"/>
      <c r="T34" s="358"/>
    </row>
    <row r="35" spans="1:20" ht="15.75" customHeight="1" x14ac:dyDescent="0.3">
      <c r="A35" s="89"/>
      <c r="B35" s="90"/>
      <c r="C35" s="257"/>
      <c r="D35" s="319"/>
      <c r="E35" s="319"/>
      <c r="F35" s="319"/>
      <c r="G35" s="320"/>
      <c r="H35" s="253"/>
      <c r="I35" s="254"/>
      <c r="J35" s="253"/>
      <c r="K35" s="254"/>
      <c r="L35" s="255"/>
      <c r="M35" s="256"/>
      <c r="N35" s="357"/>
      <c r="O35" s="357"/>
      <c r="P35" s="357"/>
      <c r="Q35" s="357"/>
      <c r="R35" s="357"/>
      <c r="S35" s="357"/>
      <c r="T35" s="358"/>
    </row>
    <row r="36" spans="1:20" ht="15.75" customHeight="1" x14ac:dyDescent="0.3">
      <c r="A36" s="89"/>
      <c r="B36" s="90"/>
      <c r="C36" s="257"/>
      <c r="D36" s="319"/>
      <c r="E36" s="319"/>
      <c r="F36" s="319"/>
      <c r="G36" s="320"/>
      <c r="H36" s="253"/>
      <c r="I36" s="254"/>
      <c r="J36" s="253"/>
      <c r="K36" s="254"/>
      <c r="L36" s="255"/>
      <c r="M36" s="256"/>
      <c r="N36" s="357"/>
      <c r="O36" s="357"/>
      <c r="P36" s="357"/>
      <c r="Q36" s="357"/>
      <c r="R36" s="357"/>
      <c r="S36" s="357"/>
      <c r="T36" s="358"/>
    </row>
    <row r="37" spans="1:20" ht="15.75" customHeight="1" thickBot="1" x14ac:dyDescent="0.35">
      <c r="A37" s="91"/>
      <c r="B37" s="92"/>
      <c r="C37" s="240"/>
      <c r="D37" s="241"/>
      <c r="E37" s="241"/>
      <c r="F37" s="241"/>
      <c r="G37" s="242"/>
      <c r="H37" s="243"/>
      <c r="I37" s="244"/>
      <c r="J37" s="243"/>
      <c r="K37" s="244"/>
      <c r="L37" s="245"/>
      <c r="M37" s="246"/>
      <c r="N37" s="357"/>
      <c r="O37" s="357"/>
      <c r="P37" s="357"/>
      <c r="Q37" s="357"/>
      <c r="R37" s="357"/>
      <c r="S37" s="357"/>
      <c r="T37" s="358"/>
    </row>
    <row r="38" spans="1:20" ht="15.75" customHeight="1" thickBot="1" x14ac:dyDescent="0.35">
      <c r="A38" s="347" t="s">
        <v>23</v>
      </c>
      <c r="B38" s="348"/>
      <c r="C38" s="348"/>
      <c r="D38" s="348"/>
      <c r="E38" s="348"/>
      <c r="F38" s="348"/>
      <c r="G38" s="348"/>
      <c r="H38" s="349" t="str">
        <f>IF(H32="","",SUM(H32:I37))</f>
        <v/>
      </c>
      <c r="I38" s="349"/>
      <c r="J38" s="349" t="str">
        <f>IF(J32="","",SUM(J32:K37))</f>
        <v/>
      </c>
      <c r="K38" s="349"/>
      <c r="L38" s="350"/>
      <c r="M38" s="351"/>
      <c r="N38" s="325" t="s">
        <v>24</v>
      </c>
      <c r="O38" s="326"/>
      <c r="P38" s="326"/>
      <c r="Q38" s="326"/>
      <c r="R38" s="326"/>
      <c r="S38" s="326"/>
      <c r="T38" s="327"/>
    </row>
    <row r="39" spans="1:20" ht="12" customHeight="1" x14ac:dyDescent="0.3">
      <c r="A39" s="328" t="s">
        <v>25</v>
      </c>
      <c r="B39" s="329"/>
      <c r="C39" s="329"/>
      <c r="D39" s="329"/>
      <c r="E39" s="329"/>
      <c r="F39" s="329"/>
      <c r="G39" s="329"/>
      <c r="H39" s="329"/>
      <c r="I39" s="329"/>
      <c r="J39" s="329"/>
      <c r="K39" s="329"/>
      <c r="L39" s="329"/>
      <c r="M39" s="330"/>
      <c r="N39" s="331"/>
      <c r="O39" s="332"/>
      <c r="P39" s="332"/>
      <c r="Q39" s="332"/>
      <c r="R39" s="332"/>
      <c r="S39" s="332"/>
      <c r="T39" s="333"/>
    </row>
    <row r="40" spans="1:20" ht="3.75" customHeight="1" thickBot="1" x14ac:dyDescent="0.35">
      <c r="A40" s="337"/>
      <c r="B40" s="338"/>
      <c r="C40" s="338"/>
      <c r="D40" s="338"/>
      <c r="E40" s="338"/>
      <c r="F40" s="338"/>
      <c r="G40" s="338"/>
      <c r="H40" s="338"/>
      <c r="I40" s="338"/>
      <c r="J40" s="338"/>
      <c r="K40" s="338"/>
      <c r="L40" s="338"/>
      <c r="M40" s="339"/>
      <c r="N40" s="334"/>
      <c r="O40" s="335"/>
      <c r="P40" s="335"/>
      <c r="Q40" s="335"/>
      <c r="R40" s="335"/>
      <c r="S40" s="335"/>
      <c r="T40" s="336"/>
    </row>
    <row r="41" spans="1:20" ht="10.5" customHeight="1" x14ac:dyDescent="0.3">
      <c r="A41" s="340"/>
      <c r="B41" s="338"/>
      <c r="C41" s="338"/>
      <c r="D41" s="338"/>
      <c r="E41" s="338"/>
      <c r="F41" s="338"/>
      <c r="G41" s="338"/>
      <c r="H41" s="338"/>
      <c r="I41" s="338"/>
      <c r="J41" s="338"/>
      <c r="K41" s="338"/>
      <c r="L41" s="338"/>
      <c r="M41" s="339"/>
      <c r="N41" s="324" t="s">
        <v>26</v>
      </c>
      <c r="O41" s="324"/>
      <c r="P41" s="324"/>
      <c r="Q41" s="324"/>
      <c r="R41" s="324"/>
      <c r="S41" s="324"/>
      <c r="T41" s="324"/>
    </row>
    <row r="42" spans="1:20" ht="17.25" customHeight="1" thickBot="1" x14ac:dyDescent="0.35">
      <c r="A42" s="340"/>
      <c r="B42" s="338"/>
      <c r="C42" s="338"/>
      <c r="D42" s="338"/>
      <c r="E42" s="338"/>
      <c r="F42" s="338"/>
      <c r="G42" s="338"/>
      <c r="H42" s="338"/>
      <c r="I42" s="338"/>
      <c r="J42" s="338"/>
      <c r="K42" s="338"/>
      <c r="L42" s="338"/>
      <c r="M42" s="339"/>
      <c r="N42" s="352"/>
      <c r="O42" s="335"/>
      <c r="P42" s="335"/>
      <c r="Q42" s="335"/>
      <c r="R42" s="335"/>
      <c r="S42" s="335"/>
      <c r="T42" s="336"/>
    </row>
    <row r="43" spans="1:20" ht="11.25" customHeight="1" thickBot="1" x14ac:dyDescent="0.35">
      <c r="A43" s="341"/>
      <c r="B43" s="342"/>
      <c r="C43" s="342"/>
      <c r="D43" s="342"/>
      <c r="E43" s="342"/>
      <c r="F43" s="342"/>
      <c r="G43" s="342"/>
      <c r="H43" s="342"/>
      <c r="I43" s="342"/>
      <c r="J43" s="342"/>
      <c r="K43" s="342"/>
      <c r="L43" s="342"/>
      <c r="M43" s="343"/>
      <c r="N43" s="344" t="s">
        <v>45</v>
      </c>
      <c r="O43" s="345"/>
      <c r="P43" s="345"/>
      <c r="Q43" s="345"/>
      <c r="R43" s="345"/>
      <c r="S43" s="345"/>
      <c r="T43" s="346"/>
    </row>
    <row r="44" spans="1:20" ht="13.9" customHeight="1" x14ac:dyDescent="0.3">
      <c r="A44" s="2" t="s">
        <v>27</v>
      </c>
      <c r="O44" s="9" t="s">
        <v>44</v>
      </c>
    </row>
    <row r="45" spans="1:20" ht="13.9" customHeight="1" x14ac:dyDescent="0.3">
      <c r="A45" t="s">
        <v>28</v>
      </c>
      <c r="O45" s="322" t="s">
        <v>428</v>
      </c>
      <c r="P45" s="322"/>
      <c r="Q45" s="322"/>
      <c r="R45" s="322"/>
      <c r="S45" s="322"/>
      <c r="T45" s="323"/>
    </row>
    <row r="46" spans="1:20" ht="13.9" customHeight="1" x14ac:dyDescent="0.3">
      <c r="A46" s="3" t="s">
        <v>29</v>
      </c>
      <c r="O46" s="322" t="s">
        <v>420</v>
      </c>
      <c r="P46" s="322"/>
      <c r="Q46" s="322"/>
      <c r="R46" s="322"/>
      <c r="S46" s="322"/>
      <c r="T46" s="311"/>
    </row>
    <row r="47" spans="1:20" ht="13.9" customHeight="1" x14ac:dyDescent="0.3"/>
    <row r="48" spans="1:20" ht="13.5" thickBot="1" x14ac:dyDescent="0.35"/>
    <row r="49" spans="13:16" x14ac:dyDescent="0.3">
      <c r="M49" s="315" t="s">
        <v>350</v>
      </c>
      <c r="N49" s="316"/>
      <c r="O49" s="316"/>
      <c r="P49" s="317"/>
    </row>
    <row r="50" spans="13:16" ht="12.75" customHeight="1" x14ac:dyDescent="0.3">
      <c r="M50" s="310" t="s">
        <v>340</v>
      </c>
      <c r="N50" s="311"/>
      <c r="O50" s="70" t="s">
        <v>336</v>
      </c>
      <c r="P50" s="72" t="b">
        <v>0</v>
      </c>
    </row>
    <row r="51" spans="13:16" x14ac:dyDescent="0.3">
      <c r="M51" s="312"/>
      <c r="N51" s="311"/>
      <c r="O51" s="70" t="s">
        <v>337</v>
      </c>
      <c r="P51" s="72" t="b">
        <v>0</v>
      </c>
    </row>
    <row r="52" spans="13:16" x14ac:dyDescent="0.3">
      <c r="M52" s="312"/>
      <c r="N52" s="311"/>
      <c r="O52" s="70" t="s">
        <v>338</v>
      </c>
      <c r="P52" s="72" t="b">
        <v>0</v>
      </c>
    </row>
    <row r="53" spans="13:16" ht="13.5" thickBot="1" x14ac:dyDescent="0.35">
      <c r="M53" s="313"/>
      <c r="N53" s="314"/>
      <c r="O53" s="71" t="s">
        <v>339</v>
      </c>
      <c r="P53" s="73" t="b">
        <v>0</v>
      </c>
    </row>
  </sheetData>
  <sheetProtection sheet="1" objects="1" scenarios="1" selectLockedCells="1"/>
  <mergeCells count="131">
    <mergeCell ref="A4:G4"/>
    <mergeCell ref="H4:I4"/>
    <mergeCell ref="J4:K4"/>
    <mergeCell ref="L4:M4"/>
    <mergeCell ref="N4:T4"/>
    <mergeCell ref="A5:L5"/>
    <mergeCell ref="M5:P5"/>
    <mergeCell ref="Q5:T5"/>
    <mergeCell ref="A1:M2"/>
    <mergeCell ref="N1:T1"/>
    <mergeCell ref="N2:T2"/>
    <mergeCell ref="A3:G3"/>
    <mergeCell ref="H3:M3"/>
    <mergeCell ref="N3:T3"/>
    <mergeCell ref="A9:E9"/>
    <mergeCell ref="F9:G9"/>
    <mergeCell ref="H9:J9"/>
    <mergeCell ref="K9:L9"/>
    <mergeCell ref="N9:O9"/>
    <mergeCell ref="P9:Q9"/>
    <mergeCell ref="A6:L6"/>
    <mergeCell ref="M6:P6"/>
    <mergeCell ref="Q6:T6"/>
    <mergeCell ref="A7:T7"/>
    <mergeCell ref="A8:E8"/>
    <mergeCell ref="F8:J8"/>
    <mergeCell ref="K8:O8"/>
    <mergeCell ref="P8:T8"/>
    <mergeCell ref="A12:E12"/>
    <mergeCell ref="F12:J12"/>
    <mergeCell ref="K12:O12"/>
    <mergeCell ref="P12:T12"/>
    <mergeCell ref="A13:E13"/>
    <mergeCell ref="F13:J13"/>
    <mergeCell ref="K13:O13"/>
    <mergeCell ref="P13:T13"/>
    <mergeCell ref="A10:E10"/>
    <mergeCell ref="F10:J10"/>
    <mergeCell ref="K10:O10"/>
    <mergeCell ref="P10:T10"/>
    <mergeCell ref="A11:E11"/>
    <mergeCell ref="F11:J11"/>
    <mergeCell ref="K11:O11"/>
    <mergeCell ref="P11:T11"/>
    <mergeCell ref="P14:Q14"/>
    <mergeCell ref="R14:T14"/>
    <mergeCell ref="A15:B15"/>
    <mergeCell ref="D15:E15"/>
    <mergeCell ref="F15:G15"/>
    <mergeCell ref="I15:J15"/>
    <mergeCell ref="K15:L15"/>
    <mergeCell ref="N15:O15"/>
    <mergeCell ref="P15:Q15"/>
    <mergeCell ref="S15:T15"/>
    <mergeCell ref="A14:B14"/>
    <mergeCell ref="C14:E14"/>
    <mergeCell ref="F14:G14"/>
    <mergeCell ref="H14:J14"/>
    <mergeCell ref="K14:L14"/>
    <mergeCell ref="M14:O14"/>
    <mergeCell ref="P16:Q16"/>
    <mergeCell ref="S16:T16"/>
    <mergeCell ref="D17:E17"/>
    <mergeCell ref="I17:J17"/>
    <mergeCell ref="N17:O17"/>
    <mergeCell ref="S17:T17"/>
    <mergeCell ref="A16:B16"/>
    <mergeCell ref="D16:E16"/>
    <mergeCell ref="F16:G16"/>
    <mergeCell ref="I16:J16"/>
    <mergeCell ref="K16:L16"/>
    <mergeCell ref="N16:O16"/>
    <mergeCell ref="C28:D28"/>
    <mergeCell ref="H28:I28"/>
    <mergeCell ref="M28:N28"/>
    <mergeCell ref="R28:S28"/>
    <mergeCell ref="A29:O29"/>
    <mergeCell ref="P29:R29"/>
    <mergeCell ref="A18:E18"/>
    <mergeCell ref="F18:J18"/>
    <mergeCell ref="K18:O18"/>
    <mergeCell ref="P18:T18"/>
    <mergeCell ref="A19:E19"/>
    <mergeCell ref="F19:J19"/>
    <mergeCell ref="K19:O19"/>
    <mergeCell ref="P19:T19"/>
    <mergeCell ref="L32:M32"/>
    <mergeCell ref="C37:G37"/>
    <mergeCell ref="H37:I37"/>
    <mergeCell ref="J37:K37"/>
    <mergeCell ref="L37:M37"/>
    <mergeCell ref="C33:G33"/>
    <mergeCell ref="C34:G34"/>
    <mergeCell ref="H33:I33"/>
    <mergeCell ref="H34:I34"/>
    <mergeCell ref="J33:K33"/>
    <mergeCell ref="J34:K34"/>
    <mergeCell ref="L34:M34"/>
    <mergeCell ref="L33:M33"/>
    <mergeCell ref="C35:G35"/>
    <mergeCell ref="H35:I35"/>
    <mergeCell ref="J35:K35"/>
    <mergeCell ref="L35:M35"/>
    <mergeCell ref="C36:G36"/>
    <mergeCell ref="H36:I36"/>
    <mergeCell ref="J36:K36"/>
    <mergeCell ref="L36:M36"/>
    <mergeCell ref="A30:M30"/>
    <mergeCell ref="M49:P49"/>
    <mergeCell ref="M50:N53"/>
    <mergeCell ref="N38:T38"/>
    <mergeCell ref="A39:M39"/>
    <mergeCell ref="N39:T40"/>
    <mergeCell ref="A40:M43"/>
    <mergeCell ref="N41:T41"/>
    <mergeCell ref="N42:T42"/>
    <mergeCell ref="N43:T43"/>
    <mergeCell ref="O45:T45"/>
    <mergeCell ref="O46:T46"/>
    <mergeCell ref="A38:G38"/>
    <mergeCell ref="H38:I38"/>
    <mergeCell ref="J38:K38"/>
    <mergeCell ref="L38:M38"/>
    <mergeCell ref="N30:T37"/>
    <mergeCell ref="C31:G31"/>
    <mergeCell ref="H31:I31"/>
    <mergeCell ref="J31:K31"/>
    <mergeCell ref="L31:M31"/>
    <mergeCell ref="C32:G32"/>
    <mergeCell ref="H32:I32"/>
    <mergeCell ref="J32:K32"/>
  </mergeCells>
  <pageMargins left="0.7" right="0.7" top="0.75" bottom="0.75" header="0.3" footer="0.3"/>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ltText="Casual">
                <anchor moveWithCells="1">
                  <from>
                    <xdr:col>6</xdr:col>
                    <xdr:colOff>533400</xdr:colOff>
                    <xdr:row>2</xdr:row>
                    <xdr:rowOff>88900</xdr:rowOff>
                  </from>
                  <to>
                    <xdr:col>8</xdr:col>
                    <xdr:colOff>336550</xdr:colOff>
                    <xdr:row>4</xdr:row>
                    <xdr:rowOff>31750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8</xdr:col>
                    <xdr:colOff>527050</xdr:colOff>
                    <xdr:row>3</xdr:row>
                    <xdr:rowOff>12700</xdr:rowOff>
                  </from>
                  <to>
                    <xdr:col>10</xdr:col>
                    <xdr:colOff>298450</xdr:colOff>
                    <xdr:row>3</xdr:row>
                    <xdr:rowOff>222250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10</xdr:col>
                    <xdr:colOff>438150</xdr:colOff>
                    <xdr:row>3</xdr:row>
                    <xdr:rowOff>0</xdr:rowOff>
                  </from>
                  <to>
                    <xdr:col>12</xdr:col>
                    <xdr:colOff>247650</xdr:colOff>
                    <xdr:row>3</xdr:row>
                    <xdr:rowOff>222250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7</xdr:col>
                    <xdr:colOff>0</xdr:colOff>
                    <xdr:row>7</xdr:row>
                    <xdr:rowOff>114300</xdr:rowOff>
                  </from>
                  <to>
                    <xdr:col>7</xdr:col>
                    <xdr:colOff>342900</xdr:colOff>
                    <xdr:row>9</xdr:row>
                    <xdr:rowOff>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11</xdr:col>
                    <xdr:colOff>514350</xdr:colOff>
                    <xdr:row>7</xdr:row>
                    <xdr:rowOff>127000</xdr:rowOff>
                  </from>
                  <to>
                    <xdr:col>12</xdr:col>
                    <xdr:colOff>247650</xdr:colOff>
                    <xdr:row>9</xdr:row>
                    <xdr:rowOff>12700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12</xdr:col>
                    <xdr:colOff>527050</xdr:colOff>
                    <xdr:row>7</xdr:row>
                    <xdr:rowOff>127000</xdr:rowOff>
                  </from>
                  <to>
                    <xdr:col>13</xdr:col>
                    <xdr:colOff>298450</xdr:colOff>
                    <xdr:row>9</xdr:row>
                    <xdr:rowOff>12700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16</xdr:col>
                    <xdr:colOff>419100</xdr:colOff>
                    <xdr:row>7</xdr:row>
                    <xdr:rowOff>127000</xdr:rowOff>
                  </from>
                  <to>
                    <xdr:col>17</xdr:col>
                    <xdr:colOff>228600</xdr:colOff>
                    <xdr:row>9</xdr:row>
                    <xdr:rowOff>12700</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18</xdr:col>
                    <xdr:colOff>514350</xdr:colOff>
                    <xdr:row>7</xdr:row>
                    <xdr:rowOff>127000</xdr:rowOff>
                  </from>
                  <to>
                    <xdr:col>19</xdr:col>
                    <xdr:colOff>285750</xdr:colOff>
                    <xdr:row>9</xdr:row>
                    <xdr:rowOff>12700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17</xdr:col>
                    <xdr:colOff>508000</xdr:colOff>
                    <xdr:row>7</xdr:row>
                    <xdr:rowOff>114300</xdr:rowOff>
                  </from>
                  <to>
                    <xdr:col>18</xdr:col>
                    <xdr:colOff>361950</xdr:colOff>
                    <xdr:row>9</xdr:row>
                    <xdr:rowOff>31750</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2</xdr:col>
                    <xdr:colOff>171450</xdr:colOff>
                    <xdr:row>13</xdr:row>
                    <xdr:rowOff>69850</xdr:rowOff>
                  </from>
                  <to>
                    <xdr:col>4</xdr:col>
                    <xdr:colOff>69850</xdr:colOff>
                    <xdr:row>14</xdr:row>
                    <xdr:rowOff>50800</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from>
                    <xdr:col>7</xdr:col>
                    <xdr:colOff>171450</xdr:colOff>
                    <xdr:row>13</xdr:row>
                    <xdr:rowOff>69850</xdr:rowOff>
                  </from>
                  <to>
                    <xdr:col>9</xdr:col>
                    <xdr:colOff>88900</xdr:colOff>
                    <xdr:row>14</xdr:row>
                    <xdr:rowOff>50800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from>
                    <xdr:col>12</xdr:col>
                    <xdr:colOff>184150</xdr:colOff>
                    <xdr:row>13</xdr:row>
                    <xdr:rowOff>69850</xdr:rowOff>
                  </from>
                  <to>
                    <xdr:col>14</xdr:col>
                    <xdr:colOff>152400</xdr:colOff>
                    <xdr:row>14</xdr:row>
                    <xdr:rowOff>50800</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from>
                    <xdr:col>17</xdr:col>
                    <xdr:colOff>184150</xdr:colOff>
                    <xdr:row>13</xdr:row>
                    <xdr:rowOff>76200</xdr:rowOff>
                  </from>
                  <to>
                    <xdr:col>19</xdr:col>
                    <xdr:colOff>76200</xdr:colOff>
                    <xdr:row>14</xdr:row>
                    <xdr:rowOff>57150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2060"/>
    <pageSetUpPr fitToPage="1"/>
  </sheetPr>
  <dimension ref="A1:W53"/>
  <sheetViews>
    <sheetView zoomScaleNormal="100" workbookViewId="0">
      <selection activeCell="A11" sqref="A11:E11"/>
    </sheetView>
  </sheetViews>
  <sheetFormatPr defaultColWidth="9.296875" defaultRowHeight="13" x14ac:dyDescent="0.3"/>
  <cols>
    <col min="1" max="1" width="8.796875" customWidth="1"/>
    <col min="2" max="2" width="9.5" customWidth="1"/>
    <col min="3" max="4" width="9.296875" customWidth="1"/>
    <col min="5" max="5" width="8.69921875" customWidth="1"/>
    <col min="6" max="7" width="9.296875" customWidth="1"/>
    <col min="8" max="8" width="9" customWidth="1"/>
    <col min="9" max="10" width="9.296875" customWidth="1"/>
    <col min="11" max="11" width="8.69921875" customWidth="1"/>
    <col min="12" max="12" width="10" customWidth="1"/>
    <col min="13" max="13" width="9.296875" customWidth="1"/>
    <col min="14" max="14" width="8" customWidth="1"/>
    <col min="15" max="16" width="9.296875" customWidth="1"/>
    <col min="17" max="17" width="8.69921875" customWidth="1"/>
    <col min="18" max="19" width="9.296875" customWidth="1"/>
    <col min="20" max="20" width="8.296875" customWidth="1"/>
    <col min="21" max="21" width="2.19921875" customWidth="1"/>
    <col min="23" max="23" width="64.19921875" customWidth="1"/>
    <col min="24" max="24" width="10.796875" customWidth="1"/>
  </cols>
  <sheetData>
    <row r="1" spans="1:23" ht="11.25" customHeight="1" x14ac:dyDescent="0.3">
      <c r="A1" s="286" t="s">
        <v>0</v>
      </c>
      <c r="B1" s="287"/>
      <c r="C1" s="287"/>
      <c r="D1" s="287"/>
      <c r="E1" s="287"/>
      <c r="F1" s="287"/>
      <c r="G1" s="287"/>
      <c r="H1" s="287"/>
      <c r="I1" s="287"/>
      <c r="J1" s="287"/>
      <c r="K1" s="287"/>
      <c r="L1" s="287"/>
      <c r="M1" s="288"/>
      <c r="N1" s="296" t="s">
        <v>30</v>
      </c>
      <c r="O1" s="297"/>
      <c r="P1" s="297"/>
      <c r="Q1" s="297"/>
      <c r="R1" s="297"/>
      <c r="S1" s="297"/>
      <c r="T1" s="298"/>
    </row>
    <row r="2" spans="1:23" ht="23.25" customHeight="1" x14ac:dyDescent="0.3">
      <c r="A2" s="289"/>
      <c r="B2" s="290"/>
      <c r="C2" s="290"/>
      <c r="D2" s="290"/>
      <c r="E2" s="290"/>
      <c r="F2" s="290"/>
      <c r="G2" s="290"/>
      <c r="H2" s="290"/>
      <c r="I2" s="290"/>
      <c r="J2" s="290"/>
      <c r="K2" s="290"/>
      <c r="L2" s="290"/>
      <c r="M2" s="291"/>
      <c r="N2" s="283">
        <f>+'Employee Info'!B5</f>
        <v>0</v>
      </c>
      <c r="O2" s="284"/>
      <c r="P2" s="284"/>
      <c r="Q2" s="284"/>
      <c r="R2" s="284"/>
      <c r="S2" s="284"/>
      <c r="T2" s="285"/>
    </row>
    <row r="3" spans="1:23" ht="9.75" customHeight="1" x14ac:dyDescent="0.3">
      <c r="A3" s="237" t="s">
        <v>31</v>
      </c>
      <c r="B3" s="299"/>
      <c r="C3" s="299"/>
      <c r="D3" s="299"/>
      <c r="E3" s="299"/>
      <c r="F3" s="299"/>
      <c r="G3" s="300"/>
      <c r="H3" s="266" t="s">
        <v>39</v>
      </c>
      <c r="I3" s="299"/>
      <c r="J3" s="299"/>
      <c r="K3" s="299"/>
      <c r="L3" s="299"/>
      <c r="M3" s="300"/>
      <c r="N3" s="301" t="s">
        <v>1</v>
      </c>
      <c r="O3" s="238"/>
      <c r="P3" s="238"/>
      <c r="Q3" s="238"/>
      <c r="R3" s="238"/>
      <c r="S3" s="238"/>
      <c r="T3" s="239"/>
    </row>
    <row r="4" spans="1:23" ht="18" customHeight="1" x14ac:dyDescent="0.3">
      <c r="A4" s="281">
        <f>+'Employee Info'!B19</f>
        <v>0</v>
      </c>
      <c r="B4" s="282"/>
      <c r="C4" s="282"/>
      <c r="D4" s="282"/>
      <c r="E4" s="282"/>
      <c r="F4" s="282"/>
      <c r="G4" s="282"/>
      <c r="H4" s="292"/>
      <c r="I4" s="293"/>
      <c r="J4" s="294"/>
      <c r="K4" s="293"/>
      <c r="L4" s="294"/>
      <c r="M4" s="295"/>
      <c r="N4" s="283">
        <f>+'Employee Info'!B7</f>
        <v>0</v>
      </c>
      <c r="O4" s="284"/>
      <c r="P4" s="284"/>
      <c r="Q4" s="284"/>
      <c r="R4" s="284"/>
      <c r="S4" s="284"/>
      <c r="T4" s="285"/>
    </row>
    <row r="5" spans="1:23" ht="9.75" customHeight="1" x14ac:dyDescent="0.3">
      <c r="A5" s="237" t="s">
        <v>40</v>
      </c>
      <c r="B5" s="238"/>
      <c r="C5" s="238"/>
      <c r="D5" s="238"/>
      <c r="E5" s="238"/>
      <c r="F5" s="238"/>
      <c r="G5" s="238"/>
      <c r="H5" s="238"/>
      <c r="I5" s="238"/>
      <c r="J5" s="238"/>
      <c r="K5" s="238"/>
      <c r="L5" s="268"/>
      <c r="M5" s="301" t="s">
        <v>2</v>
      </c>
      <c r="N5" s="238"/>
      <c r="O5" s="238"/>
      <c r="P5" s="268"/>
      <c r="Q5" s="301" t="s">
        <v>3</v>
      </c>
      <c r="R5" s="238"/>
      <c r="S5" s="238"/>
      <c r="T5" s="239"/>
    </row>
    <row r="6" spans="1:23" ht="17.25" customHeight="1" x14ac:dyDescent="0.3">
      <c r="A6" s="281" t="str">
        <f>CONCATENATE('Employee Info'!B15," ",'Employee Info'!B16," ",'Employee Info'!B17)</f>
        <v xml:space="preserve">  </v>
      </c>
      <c r="B6" s="282"/>
      <c r="C6" s="282"/>
      <c r="D6" s="282"/>
      <c r="E6" s="282"/>
      <c r="F6" s="282"/>
      <c r="G6" s="282"/>
      <c r="H6" s="282"/>
      <c r="I6" s="282"/>
      <c r="J6" s="282"/>
      <c r="K6" s="282"/>
      <c r="L6" s="282"/>
      <c r="M6" s="308">
        <f>+'Employee Info'!B8</f>
        <v>0</v>
      </c>
      <c r="N6" s="282"/>
      <c r="O6" s="282"/>
      <c r="P6" s="282"/>
      <c r="Q6" s="308">
        <f>+'Employee Info'!B9</f>
        <v>0</v>
      </c>
      <c r="R6" s="282"/>
      <c r="S6" s="282"/>
      <c r="T6" s="309"/>
    </row>
    <row r="7" spans="1:23" ht="6.75" customHeight="1" thickBot="1" x14ac:dyDescent="0.35">
      <c r="A7" s="305"/>
      <c r="B7" s="306"/>
      <c r="C7" s="306"/>
      <c r="D7" s="306"/>
      <c r="E7" s="306"/>
      <c r="F7" s="306"/>
      <c r="G7" s="306"/>
      <c r="H7" s="306"/>
      <c r="I7" s="306"/>
      <c r="J7" s="306"/>
      <c r="K7" s="306"/>
      <c r="L7" s="306"/>
      <c r="M7" s="306"/>
      <c r="N7" s="306"/>
      <c r="O7" s="306"/>
      <c r="P7" s="306"/>
      <c r="Q7" s="306"/>
      <c r="R7" s="306"/>
      <c r="S7" s="306"/>
      <c r="T7" s="307"/>
    </row>
    <row r="8" spans="1:23" ht="10.9" customHeight="1" x14ac:dyDescent="0.3">
      <c r="A8" s="302" t="s">
        <v>4</v>
      </c>
      <c r="B8" s="303"/>
      <c r="C8" s="303"/>
      <c r="D8" s="303"/>
      <c r="E8" s="304"/>
      <c r="F8" s="302" t="s">
        <v>5</v>
      </c>
      <c r="G8" s="303"/>
      <c r="H8" s="303"/>
      <c r="I8" s="303"/>
      <c r="J8" s="304"/>
      <c r="K8" s="302" t="s">
        <v>6</v>
      </c>
      <c r="L8" s="303"/>
      <c r="M8" s="303"/>
      <c r="N8" s="303"/>
      <c r="O8" s="304"/>
      <c r="P8" s="302" t="s">
        <v>7</v>
      </c>
      <c r="Q8" s="303"/>
      <c r="R8" s="303"/>
      <c r="S8" s="303"/>
      <c r="T8" s="304"/>
    </row>
    <row r="9" spans="1:23" ht="16.149999999999999" customHeight="1" x14ac:dyDescent="0.3">
      <c r="A9" s="277"/>
      <c r="B9" s="278"/>
      <c r="C9" s="278"/>
      <c r="D9" s="278"/>
      <c r="E9" s="279"/>
      <c r="F9" s="273" t="s">
        <v>41</v>
      </c>
      <c r="G9" s="274"/>
      <c r="H9" s="275"/>
      <c r="I9" s="275"/>
      <c r="J9" s="276"/>
      <c r="K9" s="273" t="s">
        <v>42</v>
      </c>
      <c r="L9" s="274"/>
      <c r="M9" s="80"/>
      <c r="N9" s="275"/>
      <c r="O9" s="276"/>
      <c r="P9" s="273" t="s">
        <v>42</v>
      </c>
      <c r="Q9" s="274"/>
      <c r="R9" s="80"/>
      <c r="S9" s="80"/>
      <c r="T9" s="81"/>
    </row>
    <row r="10" spans="1:23" ht="9" customHeight="1" x14ac:dyDescent="0.3">
      <c r="A10" s="237" t="s">
        <v>38</v>
      </c>
      <c r="B10" s="238"/>
      <c r="C10" s="238"/>
      <c r="D10" s="238"/>
      <c r="E10" s="239"/>
      <c r="F10" s="280" t="s">
        <v>8</v>
      </c>
      <c r="G10" s="238"/>
      <c r="H10" s="238"/>
      <c r="I10" s="238"/>
      <c r="J10" s="239"/>
      <c r="K10" s="280" t="s">
        <v>8</v>
      </c>
      <c r="L10" s="238"/>
      <c r="M10" s="238"/>
      <c r="N10" s="238"/>
      <c r="O10" s="239"/>
      <c r="P10" s="280" t="s">
        <v>8</v>
      </c>
      <c r="Q10" s="238"/>
      <c r="R10" s="238"/>
      <c r="S10" s="238"/>
      <c r="T10" s="239"/>
    </row>
    <row r="11" spans="1:23" ht="21" customHeight="1" x14ac:dyDescent="0.3">
      <c r="A11" s="264"/>
      <c r="B11" s="271"/>
      <c r="C11" s="271"/>
      <c r="D11" s="271"/>
      <c r="E11" s="272"/>
      <c r="F11" s="264"/>
      <c r="G11" s="271"/>
      <c r="H11" s="271"/>
      <c r="I11" s="271"/>
      <c r="J11" s="272"/>
      <c r="K11" s="264"/>
      <c r="L11" s="271"/>
      <c r="M11" s="271"/>
      <c r="N11" s="271"/>
      <c r="O11" s="272"/>
      <c r="P11" s="264"/>
      <c r="Q11" s="271"/>
      <c r="R11" s="271"/>
      <c r="S11" s="271"/>
      <c r="T11" s="272"/>
    </row>
    <row r="12" spans="1:23" ht="9.75" customHeight="1" x14ac:dyDescent="0.3">
      <c r="A12" s="280" t="s">
        <v>9</v>
      </c>
      <c r="B12" s="238"/>
      <c r="C12" s="238"/>
      <c r="D12" s="238"/>
      <c r="E12" s="239"/>
      <c r="F12" s="280" t="s">
        <v>9</v>
      </c>
      <c r="G12" s="238"/>
      <c r="H12" s="238"/>
      <c r="I12" s="238"/>
      <c r="J12" s="239"/>
      <c r="K12" s="280" t="s">
        <v>9</v>
      </c>
      <c r="L12" s="238"/>
      <c r="M12" s="238"/>
      <c r="N12" s="238"/>
      <c r="O12" s="239"/>
      <c r="P12" s="280" t="s">
        <v>9</v>
      </c>
      <c r="Q12" s="238"/>
      <c r="R12" s="238"/>
      <c r="S12" s="238"/>
      <c r="T12" s="239"/>
    </row>
    <row r="13" spans="1:23" ht="21" customHeight="1" x14ac:dyDescent="0.3">
      <c r="A13" s="264"/>
      <c r="B13" s="271"/>
      <c r="C13" s="271"/>
      <c r="D13" s="271"/>
      <c r="E13" s="272"/>
      <c r="F13" s="264"/>
      <c r="G13" s="271"/>
      <c r="H13" s="271"/>
      <c r="I13" s="271"/>
      <c r="J13" s="272"/>
      <c r="K13" s="264"/>
      <c r="L13" s="271"/>
      <c r="M13" s="271"/>
      <c r="N13" s="271"/>
      <c r="O13" s="272"/>
      <c r="P13" s="264"/>
      <c r="Q13" s="271"/>
      <c r="R13" s="271"/>
      <c r="S13" s="271"/>
      <c r="T13" s="272"/>
    </row>
    <row r="14" spans="1:23" ht="18.75" customHeight="1" x14ac:dyDescent="0.3">
      <c r="A14" s="237" t="s">
        <v>353</v>
      </c>
      <c r="B14" s="268"/>
      <c r="C14" s="266" t="s">
        <v>352</v>
      </c>
      <c r="D14" s="238"/>
      <c r="E14" s="239"/>
      <c r="F14" s="237" t="s">
        <v>353</v>
      </c>
      <c r="G14" s="268"/>
      <c r="H14" s="266" t="s">
        <v>352</v>
      </c>
      <c r="I14" s="238"/>
      <c r="J14" s="239"/>
      <c r="K14" s="237" t="s">
        <v>355</v>
      </c>
      <c r="L14" s="268"/>
      <c r="M14" s="266" t="s">
        <v>352</v>
      </c>
      <c r="N14" s="238"/>
      <c r="O14" s="239"/>
      <c r="P14" s="237" t="s">
        <v>355</v>
      </c>
      <c r="Q14" s="268"/>
      <c r="R14" s="266" t="s">
        <v>356</v>
      </c>
      <c r="S14" s="238"/>
      <c r="T14" s="239"/>
    </row>
    <row r="15" spans="1:23" ht="20.25" customHeight="1" x14ac:dyDescent="0.3">
      <c r="A15" s="264"/>
      <c r="B15" s="265"/>
      <c r="C15" s="88" t="str">
        <f>IF(A11="","","O -")</f>
        <v/>
      </c>
      <c r="D15" s="269"/>
      <c r="E15" s="270"/>
      <c r="F15" s="264"/>
      <c r="G15" s="265"/>
      <c r="H15" s="88" t="str">
        <f>IF(F11="","","O -")</f>
        <v/>
      </c>
      <c r="I15" s="269"/>
      <c r="J15" s="270"/>
      <c r="K15" s="264"/>
      <c r="L15" s="265"/>
      <c r="M15" s="88" t="str">
        <f>IF(K11="","","O -")</f>
        <v/>
      </c>
      <c r="N15" s="269"/>
      <c r="O15" s="270"/>
      <c r="P15" s="264"/>
      <c r="Q15" s="265"/>
      <c r="R15" s="88" t="str">
        <f>IF(P11="","","O -")</f>
        <v/>
      </c>
      <c r="S15" s="269"/>
      <c r="T15" s="270"/>
    </row>
    <row r="16" spans="1:23" ht="18" customHeight="1" x14ac:dyDescent="0.3">
      <c r="A16" s="237" t="s">
        <v>354</v>
      </c>
      <c r="B16" s="268"/>
      <c r="C16" s="8" t="s">
        <v>10</v>
      </c>
      <c r="D16" s="266" t="s">
        <v>357</v>
      </c>
      <c r="E16" s="267"/>
      <c r="F16" s="237" t="s">
        <v>347</v>
      </c>
      <c r="G16" s="268"/>
      <c r="H16" s="13" t="s">
        <v>43</v>
      </c>
      <c r="I16" s="266" t="s">
        <v>357</v>
      </c>
      <c r="J16" s="267"/>
      <c r="K16" s="237" t="s">
        <v>346</v>
      </c>
      <c r="L16" s="268"/>
      <c r="M16" s="8" t="s">
        <v>10</v>
      </c>
      <c r="N16" s="266" t="s">
        <v>357</v>
      </c>
      <c r="O16" s="267"/>
      <c r="P16" s="237" t="s">
        <v>346</v>
      </c>
      <c r="Q16" s="268"/>
      <c r="R16" s="8" t="s">
        <v>10</v>
      </c>
      <c r="S16" s="266" t="s">
        <v>357</v>
      </c>
      <c r="T16" s="267"/>
      <c r="W16" s="69"/>
    </row>
    <row r="17" spans="1:23" ht="18" customHeight="1" x14ac:dyDescent="0.3">
      <c r="A17" s="171"/>
      <c r="B17" s="172" t="str">
        <f>IF(P50=TRUE,"-T","")</f>
        <v/>
      </c>
      <c r="C17" s="173" t="str">
        <f>IF(A17="GS","",IF(A17&lt;&gt;"",VLOOKUP(A17,'Position Matrix'!$A$1:$D$207,3,FALSE),""))</f>
        <v/>
      </c>
      <c r="D17" s="235" t="str">
        <f>IF(A17="GS","",IF(A17="","",IF(B17="-T",VLOOKUP(C17,'AD RATES'!$A1:$C$13,3,FALSE),VLOOKUP(C17,'AD RATES'!$A$1:$B$13,2,FALSE))))</f>
        <v/>
      </c>
      <c r="E17" s="236"/>
      <c r="F17" s="171"/>
      <c r="G17" s="172" t="str">
        <f>IF(P51=TRUE,"-T","")</f>
        <v/>
      </c>
      <c r="H17" s="173" t="str">
        <f>IF(F17="GS","",IF(F17&lt;&gt;"",VLOOKUP(F17,'Position Matrix'!$A$1:$D$207,3,FALSE),""))</f>
        <v/>
      </c>
      <c r="I17" s="235" t="str">
        <f>IF(F17="GS","",IF(F17="","",IF(G17="-T",VLOOKUP(H17,'AD RATES'!$A1:$C$13,3,FALSE),VLOOKUP(H17,'AD RATES'!$A$1:$B$13,2,FALSE))))</f>
        <v/>
      </c>
      <c r="J17" s="236"/>
      <c r="K17" s="171"/>
      <c r="L17" s="172" t="str">
        <f>IF(P52=TRUE,"-T","")</f>
        <v/>
      </c>
      <c r="M17" s="173" t="str">
        <f>IF(K17="GS","",IF(K17&lt;&gt;"",VLOOKUP(K17,'Position Matrix'!$A$1:$D$207,3,FALSE),""))</f>
        <v/>
      </c>
      <c r="N17" s="235" t="str">
        <f>IF(K17="GS","",IF(K17="","",IF(L17="-T",VLOOKUP(M17,'AD RATES'!$A1:$C$13,3,FALSE),VLOOKUP(M17,'AD RATES'!$A$1:$B$13,2,FALSE))))</f>
        <v/>
      </c>
      <c r="O17" s="236"/>
      <c r="P17" s="171"/>
      <c r="Q17" s="172" t="str">
        <f>IF(P53=TRUE,"-T","")</f>
        <v/>
      </c>
      <c r="R17" s="173" t="str">
        <f>IF(P17="GS","",IF(P17&lt;&gt;"",VLOOKUP(P17,'Position Matrix'!$A$1:$D$207,3,FALSE),""))</f>
        <v/>
      </c>
      <c r="S17" s="235" t="str">
        <f>IF(P17="GS","",IF(P17="","",IF(Q17="-T",VLOOKUP(R17,'AD RATES'!$A1:$C$13,3,FALSE),VLOOKUP(R17,'AD RATES'!$A$1:$B$13,2,FALSE))))</f>
        <v/>
      </c>
      <c r="T17" s="236"/>
      <c r="W17" s="98" t="s">
        <v>365</v>
      </c>
    </row>
    <row r="18" spans="1:23" ht="10.5" customHeight="1" x14ac:dyDescent="0.3">
      <c r="A18" s="237" t="s">
        <v>362</v>
      </c>
      <c r="B18" s="238"/>
      <c r="C18" s="238"/>
      <c r="D18" s="238"/>
      <c r="E18" s="239"/>
      <c r="F18" s="237" t="s">
        <v>362</v>
      </c>
      <c r="G18" s="238"/>
      <c r="H18" s="238"/>
      <c r="I18" s="238"/>
      <c r="J18" s="239"/>
      <c r="K18" s="237" t="s">
        <v>362</v>
      </c>
      <c r="L18" s="238"/>
      <c r="M18" s="238"/>
      <c r="N18" s="238"/>
      <c r="O18" s="239"/>
      <c r="P18" s="237" t="s">
        <v>362</v>
      </c>
      <c r="Q18" s="238"/>
      <c r="R18" s="238"/>
      <c r="S18" s="238"/>
      <c r="T18" s="239"/>
    </row>
    <row r="19" spans="1:23" ht="20.25" customHeight="1" x14ac:dyDescent="0.3">
      <c r="A19" s="261"/>
      <c r="B19" s="262"/>
      <c r="C19" s="262"/>
      <c r="D19" s="262"/>
      <c r="E19" s="263"/>
      <c r="F19" s="261"/>
      <c r="G19" s="262"/>
      <c r="H19" s="262"/>
      <c r="I19" s="262"/>
      <c r="J19" s="263"/>
      <c r="K19" s="261"/>
      <c r="L19" s="262"/>
      <c r="M19" s="262"/>
      <c r="N19" s="262"/>
      <c r="O19" s="263"/>
      <c r="P19" s="261"/>
      <c r="Q19" s="262"/>
      <c r="R19" s="262"/>
      <c r="S19" s="262"/>
      <c r="T19" s="263"/>
      <c r="W19" s="69"/>
    </row>
    <row r="20" spans="1:23" ht="16.5" customHeight="1" x14ac:dyDescent="0.3">
      <c r="A20" s="10" t="s">
        <v>11</v>
      </c>
      <c r="B20" s="11" t="s">
        <v>12</v>
      </c>
      <c r="C20" s="11" t="s">
        <v>13</v>
      </c>
      <c r="D20" s="11" t="s">
        <v>14</v>
      </c>
      <c r="E20" s="12" t="s">
        <v>15</v>
      </c>
      <c r="F20" s="10" t="s">
        <v>11</v>
      </c>
      <c r="G20" s="11" t="s">
        <v>12</v>
      </c>
      <c r="H20" s="11" t="s">
        <v>13</v>
      </c>
      <c r="I20" s="11" t="s">
        <v>14</v>
      </c>
      <c r="J20" s="12" t="s">
        <v>15</v>
      </c>
      <c r="K20" s="10" t="s">
        <v>11</v>
      </c>
      <c r="L20" s="11" t="s">
        <v>12</v>
      </c>
      <c r="M20" s="11" t="s">
        <v>13</v>
      </c>
      <c r="N20" s="11" t="s">
        <v>14</v>
      </c>
      <c r="O20" s="12" t="s">
        <v>15</v>
      </c>
      <c r="P20" s="10" t="s">
        <v>11</v>
      </c>
      <c r="Q20" s="11" t="s">
        <v>12</v>
      </c>
      <c r="R20" s="11" t="s">
        <v>13</v>
      </c>
      <c r="S20" s="11" t="s">
        <v>14</v>
      </c>
      <c r="T20" s="12" t="s">
        <v>15</v>
      </c>
      <c r="W20" s="69"/>
    </row>
    <row r="21" spans="1:23" ht="16.5" customHeight="1" x14ac:dyDescent="0.3">
      <c r="A21" s="85"/>
      <c r="B21" s="86"/>
      <c r="C21" s="87"/>
      <c r="D21" s="87"/>
      <c r="E21" s="74" t="str">
        <f>IF(D21="","",(((D21-RIGHT(D21,2))/100)+(RIGHT(D21,2)/60)-(((C21-RIGHT(C21,2))/100)+(RIGHT(C21,2)/60))))</f>
        <v/>
      </c>
      <c r="F21" s="85"/>
      <c r="G21" s="86"/>
      <c r="H21" s="87"/>
      <c r="I21" s="87"/>
      <c r="J21" s="74" t="str">
        <f t="shared" ref="J21:J27" si="0">IF(I21="","",(((I21-RIGHT(I21,2))/100)+(RIGHT(I21,2)/60)-(((H21-RIGHT(H21,2))/100)+(RIGHT(H21,2)/60))))</f>
        <v/>
      </c>
      <c r="K21" s="85"/>
      <c r="L21" s="86"/>
      <c r="M21" s="87"/>
      <c r="N21" s="87"/>
      <c r="O21" s="74" t="str">
        <f t="shared" ref="O21:O27" si="1">IF(N21="","",(((N21-RIGHT(N21,2))/100)+(RIGHT(N21,2)/60)-(((M21-RIGHT(M21,2))/100)+(RIGHT(M21,2)/60))))</f>
        <v/>
      </c>
      <c r="P21" s="85"/>
      <c r="Q21" s="86"/>
      <c r="R21" s="87"/>
      <c r="S21" s="87"/>
      <c r="T21" s="74" t="str">
        <f t="shared" ref="T21:T27" si="2">IF(S21="","",(((S21-RIGHT(S21,2))/100)+(RIGHT(S21,2)/60)-(((R21-RIGHT(R21,2))/100)+(RIGHT(R21,2)/60))))</f>
        <v/>
      </c>
    </row>
    <row r="22" spans="1:23" ht="16.5" customHeight="1" x14ac:dyDescent="0.3">
      <c r="A22" s="85"/>
      <c r="B22" s="86"/>
      <c r="C22" s="87"/>
      <c r="D22" s="87"/>
      <c r="E22" s="74" t="str">
        <f t="shared" ref="E22:E27" si="3">IF(D22="","",(((D22-RIGHT(D22,2))/100)+(RIGHT(D22,2)/60)-(((C22-RIGHT(C22,2))/100)+(RIGHT(C22,2)/60))))</f>
        <v/>
      </c>
      <c r="F22" s="85"/>
      <c r="G22" s="86"/>
      <c r="H22" s="87"/>
      <c r="I22" s="87"/>
      <c r="J22" s="74" t="str">
        <f t="shared" si="0"/>
        <v/>
      </c>
      <c r="K22" s="85"/>
      <c r="L22" s="86"/>
      <c r="M22" s="87"/>
      <c r="N22" s="87"/>
      <c r="O22" s="74" t="str">
        <f t="shared" si="1"/>
        <v/>
      </c>
      <c r="P22" s="85"/>
      <c r="Q22" s="86"/>
      <c r="R22" s="87"/>
      <c r="S22" s="87"/>
      <c r="T22" s="74" t="str">
        <f t="shared" si="2"/>
        <v/>
      </c>
    </row>
    <row r="23" spans="1:23" ht="16.5" customHeight="1" x14ac:dyDescent="0.3">
      <c r="A23" s="85"/>
      <c r="B23" s="86"/>
      <c r="C23" s="87"/>
      <c r="D23" s="87"/>
      <c r="E23" s="74" t="str">
        <f t="shared" si="3"/>
        <v/>
      </c>
      <c r="F23" s="85"/>
      <c r="G23" s="86"/>
      <c r="H23" s="87"/>
      <c r="I23" s="87"/>
      <c r="J23" s="74" t="str">
        <f t="shared" si="0"/>
        <v/>
      </c>
      <c r="K23" s="85"/>
      <c r="L23" s="86"/>
      <c r="M23" s="87"/>
      <c r="N23" s="87"/>
      <c r="O23" s="74" t="str">
        <f t="shared" si="1"/>
        <v/>
      </c>
      <c r="P23" s="85"/>
      <c r="Q23" s="86"/>
      <c r="R23" s="87"/>
      <c r="S23" s="87"/>
      <c r="T23" s="74" t="str">
        <f t="shared" si="2"/>
        <v/>
      </c>
    </row>
    <row r="24" spans="1:23" ht="16.5" customHeight="1" x14ac:dyDescent="0.3">
      <c r="A24" s="85"/>
      <c r="B24" s="86"/>
      <c r="C24" s="87"/>
      <c r="D24" s="87"/>
      <c r="E24" s="74" t="str">
        <f t="shared" si="3"/>
        <v/>
      </c>
      <c r="F24" s="85"/>
      <c r="G24" s="86"/>
      <c r="H24" s="87"/>
      <c r="I24" s="87"/>
      <c r="J24" s="74" t="str">
        <f t="shared" si="0"/>
        <v/>
      </c>
      <c r="K24" s="85"/>
      <c r="L24" s="86"/>
      <c r="M24" s="87"/>
      <c r="N24" s="87"/>
      <c r="O24" s="74" t="str">
        <f t="shared" si="1"/>
        <v/>
      </c>
      <c r="P24" s="85"/>
      <c r="Q24" s="86"/>
      <c r="R24" s="87"/>
      <c r="S24" s="87"/>
      <c r="T24" s="74" t="str">
        <f t="shared" si="2"/>
        <v/>
      </c>
    </row>
    <row r="25" spans="1:23" ht="16.5" customHeight="1" x14ac:dyDescent="0.3">
      <c r="A25" s="85"/>
      <c r="B25" s="86"/>
      <c r="C25" s="87"/>
      <c r="D25" s="87"/>
      <c r="E25" s="74" t="str">
        <f t="shared" si="3"/>
        <v/>
      </c>
      <c r="F25" s="85"/>
      <c r="G25" s="86"/>
      <c r="H25" s="87"/>
      <c r="I25" s="87"/>
      <c r="J25" s="74" t="str">
        <f t="shared" si="0"/>
        <v/>
      </c>
      <c r="K25" s="85"/>
      <c r="L25" s="86"/>
      <c r="M25" s="87"/>
      <c r="N25" s="87"/>
      <c r="O25" s="74" t="str">
        <f t="shared" si="1"/>
        <v/>
      </c>
      <c r="P25" s="85"/>
      <c r="Q25" s="86"/>
      <c r="R25" s="87"/>
      <c r="S25" s="87"/>
      <c r="T25" s="74" t="str">
        <f t="shared" si="2"/>
        <v/>
      </c>
    </row>
    <row r="26" spans="1:23" ht="16.5" customHeight="1" x14ac:dyDescent="0.3">
      <c r="A26" s="85"/>
      <c r="B26" s="86"/>
      <c r="C26" s="87"/>
      <c r="D26" s="87"/>
      <c r="E26" s="74" t="str">
        <f t="shared" si="3"/>
        <v/>
      </c>
      <c r="F26" s="85"/>
      <c r="G26" s="86"/>
      <c r="H26" s="87"/>
      <c r="I26" s="87"/>
      <c r="J26" s="74" t="str">
        <f t="shared" si="0"/>
        <v/>
      </c>
      <c r="K26" s="85"/>
      <c r="L26" s="86"/>
      <c r="M26" s="87"/>
      <c r="N26" s="87"/>
      <c r="O26" s="74" t="str">
        <f t="shared" si="1"/>
        <v/>
      </c>
      <c r="P26" s="85"/>
      <c r="Q26" s="86"/>
      <c r="R26" s="87"/>
      <c r="S26" s="87"/>
      <c r="T26" s="74" t="str">
        <f t="shared" si="2"/>
        <v/>
      </c>
    </row>
    <row r="27" spans="1:23" ht="16.5" customHeight="1" x14ac:dyDescent="0.3">
      <c r="A27" s="85"/>
      <c r="B27" s="86"/>
      <c r="C27" s="87"/>
      <c r="D27" s="87"/>
      <c r="E27" s="74" t="str">
        <f t="shared" si="3"/>
        <v/>
      </c>
      <c r="F27" s="85"/>
      <c r="G27" s="86"/>
      <c r="H27" s="87"/>
      <c r="I27" s="87"/>
      <c r="J27" s="74" t="str">
        <f t="shared" si="0"/>
        <v/>
      </c>
      <c r="K27" s="85"/>
      <c r="L27" s="86"/>
      <c r="M27" s="87"/>
      <c r="N27" s="87"/>
      <c r="O27" s="74" t="str">
        <f t="shared" si="1"/>
        <v/>
      </c>
      <c r="P27" s="85"/>
      <c r="Q27" s="86"/>
      <c r="R27" s="87"/>
      <c r="S27" s="87"/>
      <c r="T27" s="74" t="str">
        <f t="shared" si="2"/>
        <v/>
      </c>
    </row>
    <row r="28" spans="1:23" ht="16.5" customHeight="1" thickBot="1" x14ac:dyDescent="0.35">
      <c r="A28" s="83" t="s">
        <v>349</v>
      </c>
      <c r="B28" s="84">
        <f>+'Employee Info'!B3</f>
        <v>2018</v>
      </c>
      <c r="C28" s="251" t="s">
        <v>343</v>
      </c>
      <c r="D28" s="252"/>
      <c r="E28" s="82">
        <f>SUM(E21:E27)</f>
        <v>0</v>
      </c>
      <c r="F28" s="83" t="s">
        <v>349</v>
      </c>
      <c r="G28" s="84">
        <f>+'Employee Info'!B3</f>
        <v>2018</v>
      </c>
      <c r="H28" s="251" t="s">
        <v>343</v>
      </c>
      <c r="I28" s="252"/>
      <c r="J28" s="82">
        <f>SUM(J21:J27)</f>
        <v>0</v>
      </c>
      <c r="K28" s="83" t="s">
        <v>349</v>
      </c>
      <c r="L28" s="84">
        <f>+'Employee Info'!B3</f>
        <v>2018</v>
      </c>
      <c r="M28" s="251" t="s">
        <v>343</v>
      </c>
      <c r="N28" s="252"/>
      <c r="O28" s="82">
        <f>SUM(O21:O27)</f>
        <v>0</v>
      </c>
      <c r="P28" s="83" t="s">
        <v>349</v>
      </c>
      <c r="Q28" s="84">
        <f>+'Employee Info'!B3</f>
        <v>2018</v>
      </c>
      <c r="R28" s="251" t="s">
        <v>343</v>
      </c>
      <c r="S28" s="252"/>
      <c r="T28" s="82">
        <f>SUM(T21:T27)</f>
        <v>0</v>
      </c>
    </row>
    <row r="29" spans="1:23" ht="12" customHeight="1" thickBot="1" x14ac:dyDescent="0.35">
      <c r="A29" s="247" t="s">
        <v>358</v>
      </c>
      <c r="B29" s="248"/>
      <c r="C29" s="248"/>
      <c r="D29" s="248"/>
      <c r="E29" s="248"/>
      <c r="F29" s="248"/>
      <c r="G29" s="248"/>
      <c r="H29" s="248"/>
      <c r="I29" s="248"/>
      <c r="J29" s="248"/>
      <c r="K29" s="248"/>
      <c r="L29" s="248"/>
      <c r="M29" s="248"/>
      <c r="N29" s="248"/>
      <c r="O29" s="248"/>
      <c r="P29" s="249" t="s">
        <v>344</v>
      </c>
      <c r="Q29" s="250"/>
      <c r="R29" s="250"/>
      <c r="S29" s="75" t="str">
        <f>IF(A11="","",IF(F17="",(+D17*E28),IF(K17="",((+D17*E28)+(I17*J28)),IF(P17="",((+D17*E28)+(I17*J28)+(N17*O28)),((+D17*E28)+(+I17*J28)+(N17*O28)+(S17*T28))))))</f>
        <v/>
      </c>
      <c r="T29" s="76" t="str">
        <f>IF(A11="","",SUM(E28,J28,O28,T28))</f>
        <v/>
      </c>
    </row>
    <row r="30" spans="1:23" ht="12" customHeight="1" x14ac:dyDescent="0.3">
      <c r="A30" s="353" t="s">
        <v>16</v>
      </c>
      <c r="B30" s="354"/>
      <c r="C30" s="354"/>
      <c r="D30" s="354"/>
      <c r="E30" s="354"/>
      <c r="F30" s="354"/>
      <c r="G30" s="354"/>
      <c r="H30" s="354"/>
      <c r="I30" s="354"/>
      <c r="J30" s="354"/>
      <c r="K30" s="354"/>
      <c r="L30" s="354"/>
      <c r="M30" s="355"/>
      <c r="N30" s="356" t="s">
        <v>46</v>
      </c>
      <c r="O30" s="357"/>
      <c r="P30" s="357"/>
      <c r="Q30" s="357"/>
      <c r="R30" s="357"/>
      <c r="S30" s="357"/>
      <c r="T30" s="358"/>
    </row>
    <row r="31" spans="1:23" ht="30" customHeight="1" x14ac:dyDescent="0.3">
      <c r="A31" s="7" t="s">
        <v>17</v>
      </c>
      <c r="B31" s="1" t="s">
        <v>18</v>
      </c>
      <c r="C31" s="359" t="s">
        <v>19</v>
      </c>
      <c r="D31" s="360"/>
      <c r="E31" s="360"/>
      <c r="F31" s="360"/>
      <c r="G31" s="361"/>
      <c r="H31" s="359" t="s">
        <v>20</v>
      </c>
      <c r="I31" s="361"/>
      <c r="J31" s="359" t="s">
        <v>21</v>
      </c>
      <c r="K31" s="361"/>
      <c r="L31" s="359" t="s">
        <v>22</v>
      </c>
      <c r="M31" s="362"/>
      <c r="N31" s="357"/>
      <c r="O31" s="357"/>
      <c r="P31" s="357"/>
      <c r="Q31" s="357"/>
      <c r="R31" s="357"/>
      <c r="S31" s="357"/>
      <c r="T31" s="358"/>
    </row>
    <row r="32" spans="1:23" ht="15.75" customHeight="1" x14ac:dyDescent="0.3">
      <c r="A32" s="89"/>
      <c r="B32" s="90"/>
      <c r="C32" s="257"/>
      <c r="D32" s="319"/>
      <c r="E32" s="319"/>
      <c r="F32" s="319"/>
      <c r="G32" s="320"/>
      <c r="H32" s="253"/>
      <c r="I32" s="254"/>
      <c r="J32" s="253"/>
      <c r="K32" s="254"/>
      <c r="L32" s="255"/>
      <c r="M32" s="256"/>
      <c r="N32" s="357"/>
      <c r="O32" s="357"/>
      <c r="P32" s="357"/>
      <c r="Q32" s="357"/>
      <c r="R32" s="357"/>
      <c r="S32" s="357"/>
      <c r="T32" s="358"/>
    </row>
    <row r="33" spans="1:20" ht="15.75" customHeight="1" x14ac:dyDescent="0.3">
      <c r="A33" s="89"/>
      <c r="B33" s="90"/>
      <c r="C33" s="257"/>
      <c r="D33" s="258"/>
      <c r="E33" s="258"/>
      <c r="F33" s="258"/>
      <c r="G33" s="259"/>
      <c r="H33" s="253"/>
      <c r="I33" s="260"/>
      <c r="J33" s="253"/>
      <c r="K33" s="260"/>
      <c r="L33" s="255"/>
      <c r="M33" s="321"/>
      <c r="N33" s="357"/>
      <c r="O33" s="357"/>
      <c r="P33" s="357"/>
      <c r="Q33" s="357"/>
      <c r="R33" s="357"/>
      <c r="S33" s="357"/>
      <c r="T33" s="358"/>
    </row>
    <row r="34" spans="1:20" ht="15.75" customHeight="1" x14ac:dyDescent="0.3">
      <c r="A34" s="89"/>
      <c r="B34" s="90"/>
      <c r="C34" s="257"/>
      <c r="D34" s="258"/>
      <c r="E34" s="258"/>
      <c r="F34" s="258"/>
      <c r="G34" s="259"/>
      <c r="H34" s="253"/>
      <c r="I34" s="260"/>
      <c r="J34" s="253"/>
      <c r="K34" s="260"/>
      <c r="L34" s="255"/>
      <c r="M34" s="321"/>
      <c r="N34" s="357"/>
      <c r="O34" s="357"/>
      <c r="P34" s="357"/>
      <c r="Q34" s="357"/>
      <c r="R34" s="357"/>
      <c r="S34" s="357"/>
      <c r="T34" s="358"/>
    </row>
    <row r="35" spans="1:20" ht="15.75" customHeight="1" x14ac:dyDescent="0.3">
      <c r="A35" s="89"/>
      <c r="B35" s="90"/>
      <c r="C35" s="257"/>
      <c r="D35" s="319"/>
      <c r="E35" s="319"/>
      <c r="F35" s="319"/>
      <c r="G35" s="320"/>
      <c r="H35" s="253"/>
      <c r="I35" s="254"/>
      <c r="J35" s="253"/>
      <c r="K35" s="254"/>
      <c r="L35" s="255"/>
      <c r="M35" s="256"/>
      <c r="N35" s="357"/>
      <c r="O35" s="357"/>
      <c r="P35" s="357"/>
      <c r="Q35" s="357"/>
      <c r="R35" s="357"/>
      <c r="S35" s="357"/>
      <c r="T35" s="358"/>
    </row>
    <row r="36" spans="1:20" ht="15.75" customHeight="1" x14ac:dyDescent="0.3">
      <c r="A36" s="89"/>
      <c r="B36" s="90"/>
      <c r="C36" s="257"/>
      <c r="D36" s="319"/>
      <c r="E36" s="319"/>
      <c r="F36" s="319"/>
      <c r="G36" s="320"/>
      <c r="H36" s="253"/>
      <c r="I36" s="254"/>
      <c r="J36" s="253"/>
      <c r="K36" s="254"/>
      <c r="L36" s="255"/>
      <c r="M36" s="256"/>
      <c r="N36" s="357"/>
      <c r="O36" s="357"/>
      <c r="P36" s="357"/>
      <c r="Q36" s="357"/>
      <c r="R36" s="357"/>
      <c r="S36" s="357"/>
      <c r="T36" s="358"/>
    </row>
    <row r="37" spans="1:20" ht="15.75" customHeight="1" thickBot="1" x14ac:dyDescent="0.35">
      <c r="A37" s="91"/>
      <c r="B37" s="92"/>
      <c r="C37" s="240"/>
      <c r="D37" s="241"/>
      <c r="E37" s="241"/>
      <c r="F37" s="241"/>
      <c r="G37" s="242"/>
      <c r="H37" s="243"/>
      <c r="I37" s="244"/>
      <c r="J37" s="243"/>
      <c r="K37" s="244"/>
      <c r="L37" s="245"/>
      <c r="M37" s="246"/>
      <c r="N37" s="357"/>
      <c r="O37" s="357"/>
      <c r="P37" s="357"/>
      <c r="Q37" s="357"/>
      <c r="R37" s="357"/>
      <c r="S37" s="357"/>
      <c r="T37" s="358"/>
    </row>
    <row r="38" spans="1:20" ht="15.75" customHeight="1" thickBot="1" x14ac:dyDescent="0.35">
      <c r="A38" s="347" t="s">
        <v>23</v>
      </c>
      <c r="B38" s="348"/>
      <c r="C38" s="348"/>
      <c r="D38" s="348"/>
      <c r="E38" s="348"/>
      <c r="F38" s="348"/>
      <c r="G38" s="348"/>
      <c r="H38" s="349" t="str">
        <f>IF(H32="","",SUM(H32:I37))</f>
        <v/>
      </c>
      <c r="I38" s="349"/>
      <c r="J38" s="349" t="str">
        <f>IF(J32="","",SUM(J32:K37))</f>
        <v/>
      </c>
      <c r="K38" s="349"/>
      <c r="L38" s="350"/>
      <c r="M38" s="351"/>
      <c r="N38" s="325" t="s">
        <v>24</v>
      </c>
      <c r="O38" s="326"/>
      <c r="P38" s="326"/>
      <c r="Q38" s="326"/>
      <c r="R38" s="326"/>
      <c r="S38" s="326"/>
      <c r="T38" s="327"/>
    </row>
    <row r="39" spans="1:20" ht="12" customHeight="1" x14ac:dyDescent="0.3">
      <c r="A39" s="328" t="s">
        <v>25</v>
      </c>
      <c r="B39" s="329"/>
      <c r="C39" s="329"/>
      <c r="D39" s="329"/>
      <c r="E39" s="329"/>
      <c r="F39" s="329"/>
      <c r="G39" s="329"/>
      <c r="H39" s="329"/>
      <c r="I39" s="329"/>
      <c r="J39" s="329"/>
      <c r="K39" s="329"/>
      <c r="L39" s="329"/>
      <c r="M39" s="330"/>
      <c r="N39" s="331"/>
      <c r="O39" s="332"/>
      <c r="P39" s="332"/>
      <c r="Q39" s="332"/>
      <c r="R39" s="332"/>
      <c r="S39" s="332"/>
      <c r="T39" s="333"/>
    </row>
    <row r="40" spans="1:20" ht="3.75" customHeight="1" thickBot="1" x14ac:dyDescent="0.35">
      <c r="A40" s="337"/>
      <c r="B40" s="338"/>
      <c r="C40" s="338"/>
      <c r="D40" s="338"/>
      <c r="E40" s="338"/>
      <c r="F40" s="338"/>
      <c r="G40" s="338"/>
      <c r="H40" s="338"/>
      <c r="I40" s="338"/>
      <c r="J40" s="338"/>
      <c r="K40" s="338"/>
      <c r="L40" s="338"/>
      <c r="M40" s="339"/>
      <c r="N40" s="334"/>
      <c r="O40" s="335"/>
      <c r="P40" s="335"/>
      <c r="Q40" s="335"/>
      <c r="R40" s="335"/>
      <c r="S40" s="335"/>
      <c r="T40" s="336"/>
    </row>
    <row r="41" spans="1:20" ht="10.5" customHeight="1" x14ac:dyDescent="0.3">
      <c r="A41" s="340"/>
      <c r="B41" s="338"/>
      <c r="C41" s="338"/>
      <c r="D41" s="338"/>
      <c r="E41" s="338"/>
      <c r="F41" s="338"/>
      <c r="G41" s="338"/>
      <c r="H41" s="338"/>
      <c r="I41" s="338"/>
      <c r="J41" s="338"/>
      <c r="K41" s="338"/>
      <c r="L41" s="338"/>
      <c r="M41" s="339"/>
      <c r="N41" s="324" t="s">
        <v>26</v>
      </c>
      <c r="O41" s="324"/>
      <c r="P41" s="324"/>
      <c r="Q41" s="324"/>
      <c r="R41" s="324"/>
      <c r="S41" s="324"/>
      <c r="T41" s="324"/>
    </row>
    <row r="42" spans="1:20" ht="17.25" customHeight="1" thickBot="1" x14ac:dyDescent="0.35">
      <c r="A42" s="340"/>
      <c r="B42" s="338"/>
      <c r="C42" s="338"/>
      <c r="D42" s="338"/>
      <c r="E42" s="338"/>
      <c r="F42" s="338"/>
      <c r="G42" s="338"/>
      <c r="H42" s="338"/>
      <c r="I42" s="338"/>
      <c r="J42" s="338"/>
      <c r="K42" s="338"/>
      <c r="L42" s="338"/>
      <c r="M42" s="339"/>
      <c r="N42" s="352"/>
      <c r="O42" s="335"/>
      <c r="P42" s="335"/>
      <c r="Q42" s="335"/>
      <c r="R42" s="335"/>
      <c r="S42" s="335"/>
      <c r="T42" s="336"/>
    </row>
    <row r="43" spans="1:20" ht="11.25" customHeight="1" thickBot="1" x14ac:dyDescent="0.35">
      <c r="A43" s="341"/>
      <c r="B43" s="342"/>
      <c r="C43" s="342"/>
      <c r="D43" s="342"/>
      <c r="E43" s="342"/>
      <c r="F43" s="342"/>
      <c r="G43" s="342"/>
      <c r="H43" s="342"/>
      <c r="I43" s="342"/>
      <c r="J43" s="342"/>
      <c r="K43" s="342"/>
      <c r="L43" s="342"/>
      <c r="M43" s="343"/>
      <c r="N43" s="344" t="s">
        <v>45</v>
      </c>
      <c r="O43" s="345"/>
      <c r="P43" s="345"/>
      <c r="Q43" s="345"/>
      <c r="R43" s="345"/>
      <c r="S43" s="345"/>
      <c r="T43" s="346"/>
    </row>
    <row r="44" spans="1:20" ht="13.9" customHeight="1" x14ac:dyDescent="0.3">
      <c r="A44" s="2" t="s">
        <v>27</v>
      </c>
      <c r="O44" s="9" t="s">
        <v>44</v>
      </c>
    </row>
    <row r="45" spans="1:20" ht="13.9" customHeight="1" x14ac:dyDescent="0.3">
      <c r="A45" t="s">
        <v>28</v>
      </c>
      <c r="O45" s="322" t="s">
        <v>428</v>
      </c>
      <c r="P45" s="322"/>
      <c r="Q45" s="322"/>
      <c r="R45" s="322"/>
      <c r="S45" s="322"/>
      <c r="T45" s="323"/>
    </row>
    <row r="46" spans="1:20" ht="13.9" customHeight="1" x14ac:dyDescent="0.3">
      <c r="A46" s="3" t="s">
        <v>29</v>
      </c>
      <c r="O46" s="322" t="s">
        <v>420</v>
      </c>
      <c r="P46" s="322"/>
      <c r="Q46" s="322"/>
      <c r="R46" s="322"/>
      <c r="S46" s="322"/>
      <c r="T46" s="311"/>
    </row>
    <row r="47" spans="1:20" ht="13.9" customHeight="1" x14ac:dyDescent="0.3"/>
    <row r="48" spans="1:20" ht="13.5" thickBot="1" x14ac:dyDescent="0.35"/>
    <row r="49" spans="13:16" x14ac:dyDescent="0.3">
      <c r="M49" s="315" t="s">
        <v>350</v>
      </c>
      <c r="N49" s="316"/>
      <c r="O49" s="316"/>
      <c r="P49" s="317"/>
    </row>
    <row r="50" spans="13:16" ht="12.75" customHeight="1" x14ac:dyDescent="0.3">
      <c r="M50" s="310" t="s">
        <v>340</v>
      </c>
      <c r="N50" s="311"/>
      <c r="O50" s="70" t="s">
        <v>336</v>
      </c>
      <c r="P50" s="72" t="b">
        <v>0</v>
      </c>
    </row>
    <row r="51" spans="13:16" x14ac:dyDescent="0.3">
      <c r="M51" s="312"/>
      <c r="N51" s="311"/>
      <c r="O51" s="70" t="s">
        <v>337</v>
      </c>
      <c r="P51" s="72" t="b">
        <v>0</v>
      </c>
    </row>
    <row r="52" spans="13:16" x14ac:dyDescent="0.3">
      <c r="M52" s="312"/>
      <c r="N52" s="311"/>
      <c r="O52" s="70" t="s">
        <v>338</v>
      </c>
      <c r="P52" s="72" t="b">
        <v>0</v>
      </c>
    </row>
    <row r="53" spans="13:16" ht="13.5" thickBot="1" x14ac:dyDescent="0.35">
      <c r="M53" s="313"/>
      <c r="N53" s="314"/>
      <c r="O53" s="71" t="s">
        <v>339</v>
      </c>
      <c r="P53" s="73" t="b">
        <v>0</v>
      </c>
    </row>
  </sheetData>
  <sheetProtection sheet="1" objects="1" scenarios="1" selectLockedCells="1"/>
  <mergeCells count="131">
    <mergeCell ref="A4:G4"/>
    <mergeCell ref="H4:I4"/>
    <mergeCell ref="J4:K4"/>
    <mergeCell ref="L4:M4"/>
    <mergeCell ref="N4:T4"/>
    <mergeCell ref="A5:L5"/>
    <mergeCell ref="M5:P5"/>
    <mergeCell ref="Q5:T5"/>
    <mergeCell ref="A1:M2"/>
    <mergeCell ref="N1:T1"/>
    <mergeCell ref="N2:T2"/>
    <mergeCell ref="A3:G3"/>
    <mergeCell ref="H3:M3"/>
    <mergeCell ref="N3:T3"/>
    <mergeCell ref="A9:E9"/>
    <mergeCell ref="F9:G9"/>
    <mergeCell ref="H9:J9"/>
    <mergeCell ref="K9:L9"/>
    <mergeCell ref="N9:O9"/>
    <mergeCell ref="P9:Q9"/>
    <mergeCell ref="A6:L6"/>
    <mergeCell ref="M6:P6"/>
    <mergeCell ref="Q6:T6"/>
    <mergeCell ref="A7:T7"/>
    <mergeCell ref="A8:E8"/>
    <mergeCell ref="F8:J8"/>
    <mergeCell ref="K8:O8"/>
    <mergeCell ref="P8:T8"/>
    <mergeCell ref="A12:E12"/>
    <mergeCell ref="F12:J12"/>
    <mergeCell ref="K12:O12"/>
    <mergeCell ref="P12:T12"/>
    <mergeCell ref="A13:E13"/>
    <mergeCell ref="F13:J13"/>
    <mergeCell ref="K13:O13"/>
    <mergeCell ref="P13:T13"/>
    <mergeCell ref="A10:E10"/>
    <mergeCell ref="F10:J10"/>
    <mergeCell ref="K10:O10"/>
    <mergeCell ref="P10:T10"/>
    <mergeCell ref="A11:E11"/>
    <mergeCell ref="F11:J11"/>
    <mergeCell ref="K11:O11"/>
    <mergeCell ref="P11:T11"/>
    <mergeCell ref="P14:Q14"/>
    <mergeCell ref="R14:T14"/>
    <mergeCell ref="A15:B15"/>
    <mergeCell ref="D15:E15"/>
    <mergeCell ref="F15:G15"/>
    <mergeCell ref="I15:J15"/>
    <mergeCell ref="K15:L15"/>
    <mergeCell ref="N15:O15"/>
    <mergeCell ref="P15:Q15"/>
    <mergeCell ref="S15:T15"/>
    <mergeCell ref="A14:B14"/>
    <mergeCell ref="C14:E14"/>
    <mergeCell ref="F14:G14"/>
    <mergeCell ref="H14:J14"/>
    <mergeCell ref="K14:L14"/>
    <mergeCell ref="M14:O14"/>
    <mergeCell ref="P16:Q16"/>
    <mergeCell ref="S16:T16"/>
    <mergeCell ref="D17:E17"/>
    <mergeCell ref="I17:J17"/>
    <mergeCell ref="N17:O17"/>
    <mergeCell ref="S17:T17"/>
    <mergeCell ref="A16:B16"/>
    <mergeCell ref="D16:E16"/>
    <mergeCell ref="F16:G16"/>
    <mergeCell ref="I16:J16"/>
    <mergeCell ref="K16:L16"/>
    <mergeCell ref="N16:O16"/>
    <mergeCell ref="C28:D28"/>
    <mergeCell ref="H28:I28"/>
    <mergeCell ref="M28:N28"/>
    <mergeCell ref="R28:S28"/>
    <mergeCell ref="A29:O29"/>
    <mergeCell ref="P29:R29"/>
    <mergeCell ref="A18:E18"/>
    <mergeCell ref="F18:J18"/>
    <mergeCell ref="K18:O18"/>
    <mergeCell ref="P18:T18"/>
    <mergeCell ref="A19:E19"/>
    <mergeCell ref="F19:J19"/>
    <mergeCell ref="K19:O19"/>
    <mergeCell ref="P19:T19"/>
    <mergeCell ref="L32:M32"/>
    <mergeCell ref="C37:G37"/>
    <mergeCell ref="H37:I37"/>
    <mergeCell ref="J37:K37"/>
    <mergeCell ref="L37:M37"/>
    <mergeCell ref="H33:I33"/>
    <mergeCell ref="H34:I34"/>
    <mergeCell ref="J33:K33"/>
    <mergeCell ref="J34:K34"/>
    <mergeCell ref="C33:G33"/>
    <mergeCell ref="C34:G34"/>
    <mergeCell ref="L33:M33"/>
    <mergeCell ref="L34:M34"/>
    <mergeCell ref="C35:G35"/>
    <mergeCell ref="H35:I35"/>
    <mergeCell ref="J35:K35"/>
    <mergeCell ref="L35:M35"/>
    <mergeCell ref="C36:G36"/>
    <mergeCell ref="H36:I36"/>
    <mergeCell ref="J36:K36"/>
    <mergeCell ref="L36:M36"/>
    <mergeCell ref="A30:M30"/>
    <mergeCell ref="M49:P49"/>
    <mergeCell ref="M50:N53"/>
    <mergeCell ref="N38:T38"/>
    <mergeCell ref="A39:M39"/>
    <mergeCell ref="N39:T40"/>
    <mergeCell ref="A40:M43"/>
    <mergeCell ref="N41:T41"/>
    <mergeCell ref="N42:T42"/>
    <mergeCell ref="N43:T43"/>
    <mergeCell ref="O45:T45"/>
    <mergeCell ref="O46:T46"/>
    <mergeCell ref="A38:G38"/>
    <mergeCell ref="H38:I38"/>
    <mergeCell ref="J38:K38"/>
    <mergeCell ref="L38:M38"/>
    <mergeCell ref="N30:T37"/>
    <mergeCell ref="C31:G31"/>
    <mergeCell ref="H31:I31"/>
    <mergeCell ref="J31:K31"/>
    <mergeCell ref="L31:M31"/>
    <mergeCell ref="C32:G32"/>
    <mergeCell ref="H32:I32"/>
    <mergeCell ref="J32:K32"/>
  </mergeCells>
  <pageMargins left="0.7" right="0.7" top="0.75" bottom="0.75" header="0.3" footer="0.3"/>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ltText="Casual">
                <anchor moveWithCells="1">
                  <from>
                    <xdr:col>6</xdr:col>
                    <xdr:colOff>533400</xdr:colOff>
                    <xdr:row>2</xdr:row>
                    <xdr:rowOff>88900</xdr:rowOff>
                  </from>
                  <to>
                    <xdr:col>8</xdr:col>
                    <xdr:colOff>336550</xdr:colOff>
                    <xdr:row>4</xdr:row>
                    <xdr:rowOff>31750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8</xdr:col>
                    <xdr:colOff>527050</xdr:colOff>
                    <xdr:row>3</xdr:row>
                    <xdr:rowOff>12700</xdr:rowOff>
                  </from>
                  <to>
                    <xdr:col>10</xdr:col>
                    <xdr:colOff>298450</xdr:colOff>
                    <xdr:row>3</xdr:row>
                    <xdr:rowOff>222250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10</xdr:col>
                    <xdr:colOff>438150</xdr:colOff>
                    <xdr:row>3</xdr:row>
                    <xdr:rowOff>0</xdr:rowOff>
                  </from>
                  <to>
                    <xdr:col>12</xdr:col>
                    <xdr:colOff>241300</xdr:colOff>
                    <xdr:row>3</xdr:row>
                    <xdr:rowOff>222250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7</xdr:col>
                    <xdr:colOff>0</xdr:colOff>
                    <xdr:row>7</xdr:row>
                    <xdr:rowOff>114300</xdr:rowOff>
                  </from>
                  <to>
                    <xdr:col>7</xdr:col>
                    <xdr:colOff>342900</xdr:colOff>
                    <xdr:row>9</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11</xdr:col>
                    <xdr:colOff>514350</xdr:colOff>
                    <xdr:row>7</xdr:row>
                    <xdr:rowOff>127000</xdr:rowOff>
                  </from>
                  <to>
                    <xdr:col>12</xdr:col>
                    <xdr:colOff>247650</xdr:colOff>
                    <xdr:row>9</xdr:row>
                    <xdr:rowOff>12700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12</xdr:col>
                    <xdr:colOff>527050</xdr:colOff>
                    <xdr:row>7</xdr:row>
                    <xdr:rowOff>127000</xdr:rowOff>
                  </from>
                  <to>
                    <xdr:col>13</xdr:col>
                    <xdr:colOff>298450</xdr:colOff>
                    <xdr:row>9</xdr:row>
                    <xdr:rowOff>12700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16</xdr:col>
                    <xdr:colOff>419100</xdr:colOff>
                    <xdr:row>7</xdr:row>
                    <xdr:rowOff>127000</xdr:rowOff>
                  </from>
                  <to>
                    <xdr:col>17</xdr:col>
                    <xdr:colOff>228600</xdr:colOff>
                    <xdr:row>9</xdr:row>
                    <xdr:rowOff>12700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18</xdr:col>
                    <xdr:colOff>514350</xdr:colOff>
                    <xdr:row>7</xdr:row>
                    <xdr:rowOff>127000</xdr:rowOff>
                  </from>
                  <to>
                    <xdr:col>19</xdr:col>
                    <xdr:colOff>285750</xdr:colOff>
                    <xdr:row>9</xdr:row>
                    <xdr:rowOff>12700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17</xdr:col>
                    <xdr:colOff>508000</xdr:colOff>
                    <xdr:row>7</xdr:row>
                    <xdr:rowOff>114300</xdr:rowOff>
                  </from>
                  <to>
                    <xdr:col>18</xdr:col>
                    <xdr:colOff>361950</xdr:colOff>
                    <xdr:row>9</xdr:row>
                    <xdr:rowOff>31750</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from>
                    <xdr:col>2</xdr:col>
                    <xdr:colOff>171450</xdr:colOff>
                    <xdr:row>13</xdr:row>
                    <xdr:rowOff>69850</xdr:rowOff>
                  </from>
                  <to>
                    <xdr:col>4</xdr:col>
                    <xdr:colOff>69850</xdr:colOff>
                    <xdr:row>14</xdr:row>
                    <xdr:rowOff>50800</xdr:rowOff>
                  </to>
                </anchor>
              </controlPr>
            </control>
          </mc:Choice>
        </mc:AlternateContent>
        <mc:AlternateContent xmlns:mc="http://schemas.openxmlformats.org/markup-compatibility/2006">
          <mc:Choice Requires="x14">
            <control shapeId="32779" r:id="rId14" name="Check Box 11">
              <controlPr defaultSize="0" autoFill="0" autoLine="0" autoPict="0">
                <anchor moveWithCells="1">
                  <from>
                    <xdr:col>7</xdr:col>
                    <xdr:colOff>171450</xdr:colOff>
                    <xdr:row>13</xdr:row>
                    <xdr:rowOff>69850</xdr:rowOff>
                  </from>
                  <to>
                    <xdr:col>9</xdr:col>
                    <xdr:colOff>88900</xdr:colOff>
                    <xdr:row>14</xdr:row>
                    <xdr:rowOff>50800</xdr:rowOff>
                  </to>
                </anchor>
              </controlPr>
            </control>
          </mc:Choice>
        </mc:AlternateContent>
        <mc:AlternateContent xmlns:mc="http://schemas.openxmlformats.org/markup-compatibility/2006">
          <mc:Choice Requires="x14">
            <control shapeId="32780" r:id="rId15" name="Check Box 12">
              <controlPr defaultSize="0" autoFill="0" autoLine="0" autoPict="0">
                <anchor moveWithCells="1">
                  <from>
                    <xdr:col>12</xdr:col>
                    <xdr:colOff>184150</xdr:colOff>
                    <xdr:row>13</xdr:row>
                    <xdr:rowOff>69850</xdr:rowOff>
                  </from>
                  <to>
                    <xdr:col>14</xdr:col>
                    <xdr:colOff>152400</xdr:colOff>
                    <xdr:row>14</xdr:row>
                    <xdr:rowOff>50800</xdr:rowOff>
                  </to>
                </anchor>
              </controlPr>
            </control>
          </mc:Choice>
        </mc:AlternateContent>
        <mc:AlternateContent xmlns:mc="http://schemas.openxmlformats.org/markup-compatibility/2006">
          <mc:Choice Requires="x14">
            <control shapeId="32781" r:id="rId16" name="Check Box 13">
              <controlPr defaultSize="0" autoFill="0" autoLine="0" autoPict="0">
                <anchor moveWithCells="1">
                  <from>
                    <xdr:col>17</xdr:col>
                    <xdr:colOff>184150</xdr:colOff>
                    <xdr:row>13</xdr:row>
                    <xdr:rowOff>76200</xdr:rowOff>
                  </from>
                  <to>
                    <xdr:col>19</xdr:col>
                    <xdr:colOff>76200</xdr:colOff>
                    <xdr:row>14</xdr:row>
                    <xdr:rowOff>57150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249977111117893"/>
    <pageSetUpPr fitToPage="1"/>
  </sheetPr>
  <dimension ref="A1:W53"/>
  <sheetViews>
    <sheetView topLeftCell="A4" zoomScaleNormal="100" workbookViewId="0">
      <selection activeCell="A11" sqref="A11:E11"/>
    </sheetView>
  </sheetViews>
  <sheetFormatPr defaultColWidth="9.296875" defaultRowHeight="13" x14ac:dyDescent="0.3"/>
  <cols>
    <col min="1" max="1" width="8.796875" customWidth="1"/>
    <col min="2" max="2" width="9.5" customWidth="1"/>
    <col min="3" max="4" width="9.296875" customWidth="1"/>
    <col min="5" max="5" width="8.69921875" customWidth="1"/>
    <col min="6" max="7" width="9.296875" customWidth="1"/>
    <col min="8" max="8" width="9" customWidth="1"/>
    <col min="9" max="11" width="9.296875" customWidth="1"/>
    <col min="12" max="12" width="10" customWidth="1"/>
    <col min="13" max="13" width="9.296875" customWidth="1"/>
    <col min="14" max="14" width="8" customWidth="1"/>
    <col min="15" max="16" width="9.296875" customWidth="1"/>
    <col min="17" max="17" width="8.69921875" customWidth="1"/>
    <col min="18" max="19" width="9.296875" customWidth="1"/>
    <col min="20" max="20" width="8.296875" customWidth="1"/>
    <col min="21" max="21" width="2.19921875" customWidth="1"/>
    <col min="23" max="23" width="64.19921875" customWidth="1"/>
    <col min="24" max="24" width="10.796875" customWidth="1"/>
  </cols>
  <sheetData>
    <row r="1" spans="1:23" ht="11.25" customHeight="1" x14ac:dyDescent="0.3">
      <c r="A1" s="286" t="s">
        <v>0</v>
      </c>
      <c r="B1" s="287"/>
      <c r="C1" s="287"/>
      <c r="D1" s="287"/>
      <c r="E1" s="287"/>
      <c r="F1" s="287"/>
      <c r="G1" s="287"/>
      <c r="H1" s="287"/>
      <c r="I1" s="287"/>
      <c r="J1" s="287"/>
      <c r="K1" s="287"/>
      <c r="L1" s="287"/>
      <c r="M1" s="288"/>
      <c r="N1" s="296" t="s">
        <v>30</v>
      </c>
      <c r="O1" s="297"/>
      <c r="P1" s="297"/>
      <c r="Q1" s="297"/>
      <c r="R1" s="297"/>
      <c r="S1" s="297"/>
      <c r="T1" s="298"/>
    </row>
    <row r="2" spans="1:23" ht="23.25" customHeight="1" x14ac:dyDescent="0.3">
      <c r="A2" s="289"/>
      <c r="B2" s="290"/>
      <c r="C2" s="290"/>
      <c r="D2" s="290"/>
      <c r="E2" s="290"/>
      <c r="F2" s="290"/>
      <c r="G2" s="290"/>
      <c r="H2" s="290"/>
      <c r="I2" s="290"/>
      <c r="J2" s="290"/>
      <c r="K2" s="290"/>
      <c r="L2" s="290"/>
      <c r="M2" s="291"/>
      <c r="N2" s="283">
        <f>+'Employee Info'!B5</f>
        <v>0</v>
      </c>
      <c r="O2" s="284"/>
      <c r="P2" s="284"/>
      <c r="Q2" s="284"/>
      <c r="R2" s="284"/>
      <c r="S2" s="284"/>
      <c r="T2" s="285"/>
    </row>
    <row r="3" spans="1:23" ht="9.75" customHeight="1" x14ac:dyDescent="0.3">
      <c r="A3" s="237" t="s">
        <v>31</v>
      </c>
      <c r="B3" s="299"/>
      <c r="C3" s="299"/>
      <c r="D3" s="299"/>
      <c r="E3" s="299"/>
      <c r="F3" s="299"/>
      <c r="G3" s="300"/>
      <c r="H3" s="266" t="s">
        <v>39</v>
      </c>
      <c r="I3" s="299"/>
      <c r="J3" s="299"/>
      <c r="K3" s="299"/>
      <c r="L3" s="299"/>
      <c r="M3" s="300"/>
      <c r="N3" s="301" t="s">
        <v>1</v>
      </c>
      <c r="O3" s="238"/>
      <c r="P3" s="238"/>
      <c r="Q3" s="238"/>
      <c r="R3" s="238"/>
      <c r="S3" s="238"/>
      <c r="T3" s="239"/>
    </row>
    <row r="4" spans="1:23" ht="18" customHeight="1" x14ac:dyDescent="0.3">
      <c r="A4" s="281">
        <f>+'Employee Info'!B19</f>
        <v>0</v>
      </c>
      <c r="B4" s="282"/>
      <c r="C4" s="282"/>
      <c r="D4" s="282"/>
      <c r="E4" s="282"/>
      <c r="F4" s="282"/>
      <c r="G4" s="282"/>
      <c r="H4" s="292"/>
      <c r="I4" s="293"/>
      <c r="J4" s="294"/>
      <c r="K4" s="293"/>
      <c r="L4" s="294"/>
      <c r="M4" s="295"/>
      <c r="N4" s="283">
        <f>+'Employee Info'!B7</f>
        <v>0</v>
      </c>
      <c r="O4" s="284"/>
      <c r="P4" s="284"/>
      <c r="Q4" s="284"/>
      <c r="R4" s="284"/>
      <c r="S4" s="284"/>
      <c r="T4" s="285"/>
    </row>
    <row r="5" spans="1:23" ht="9.75" customHeight="1" x14ac:dyDescent="0.3">
      <c r="A5" s="237" t="s">
        <v>40</v>
      </c>
      <c r="B5" s="238"/>
      <c r="C5" s="238"/>
      <c r="D5" s="238"/>
      <c r="E5" s="238"/>
      <c r="F5" s="238"/>
      <c r="G5" s="238"/>
      <c r="H5" s="238"/>
      <c r="I5" s="238"/>
      <c r="J5" s="238"/>
      <c r="K5" s="238"/>
      <c r="L5" s="268"/>
      <c r="M5" s="301" t="s">
        <v>2</v>
      </c>
      <c r="N5" s="238"/>
      <c r="O5" s="238"/>
      <c r="P5" s="268"/>
      <c r="Q5" s="301" t="s">
        <v>3</v>
      </c>
      <c r="R5" s="238"/>
      <c r="S5" s="238"/>
      <c r="T5" s="239"/>
    </row>
    <row r="6" spans="1:23" ht="17.25" customHeight="1" x14ac:dyDescent="0.3">
      <c r="A6" s="281" t="str">
        <f>CONCATENATE('Employee Info'!B15," ",'Employee Info'!B16," ",'Employee Info'!B17)</f>
        <v xml:space="preserve">  </v>
      </c>
      <c r="B6" s="282"/>
      <c r="C6" s="282"/>
      <c r="D6" s="282"/>
      <c r="E6" s="282"/>
      <c r="F6" s="282"/>
      <c r="G6" s="282"/>
      <c r="H6" s="282"/>
      <c r="I6" s="282"/>
      <c r="J6" s="282"/>
      <c r="K6" s="282"/>
      <c r="L6" s="282"/>
      <c r="M6" s="308">
        <f>+'Employee Info'!B8</f>
        <v>0</v>
      </c>
      <c r="N6" s="282"/>
      <c r="O6" s="282"/>
      <c r="P6" s="282"/>
      <c r="Q6" s="308">
        <f>+'Employee Info'!B9</f>
        <v>0</v>
      </c>
      <c r="R6" s="282"/>
      <c r="S6" s="282"/>
      <c r="T6" s="309"/>
    </row>
    <row r="7" spans="1:23" ht="6.75" customHeight="1" thickBot="1" x14ac:dyDescent="0.35">
      <c r="A7" s="305"/>
      <c r="B7" s="306"/>
      <c r="C7" s="306"/>
      <c r="D7" s="306"/>
      <c r="E7" s="306"/>
      <c r="F7" s="306"/>
      <c r="G7" s="306"/>
      <c r="H7" s="306"/>
      <c r="I7" s="306"/>
      <c r="J7" s="306"/>
      <c r="K7" s="306"/>
      <c r="L7" s="306"/>
      <c r="M7" s="306"/>
      <c r="N7" s="306"/>
      <c r="O7" s="306"/>
      <c r="P7" s="306"/>
      <c r="Q7" s="306"/>
      <c r="R7" s="306"/>
      <c r="S7" s="306"/>
      <c r="T7" s="307"/>
    </row>
    <row r="8" spans="1:23" ht="10.9" customHeight="1" x14ac:dyDescent="0.3">
      <c r="A8" s="302" t="s">
        <v>4</v>
      </c>
      <c r="B8" s="303"/>
      <c r="C8" s="303"/>
      <c r="D8" s="303"/>
      <c r="E8" s="304"/>
      <c r="F8" s="302" t="s">
        <v>5</v>
      </c>
      <c r="G8" s="303"/>
      <c r="H8" s="303"/>
      <c r="I8" s="303"/>
      <c r="J8" s="304"/>
      <c r="K8" s="302" t="s">
        <v>6</v>
      </c>
      <c r="L8" s="303"/>
      <c r="M8" s="303"/>
      <c r="N8" s="303"/>
      <c r="O8" s="304"/>
      <c r="P8" s="302" t="s">
        <v>7</v>
      </c>
      <c r="Q8" s="303"/>
      <c r="R8" s="303"/>
      <c r="S8" s="303"/>
      <c r="T8" s="304"/>
    </row>
    <row r="9" spans="1:23" ht="16.149999999999999" customHeight="1" x14ac:dyDescent="0.3">
      <c r="A9" s="277"/>
      <c r="B9" s="278"/>
      <c r="C9" s="278"/>
      <c r="D9" s="278"/>
      <c r="E9" s="279"/>
      <c r="F9" s="273" t="s">
        <v>41</v>
      </c>
      <c r="G9" s="274"/>
      <c r="H9" s="275"/>
      <c r="I9" s="275"/>
      <c r="J9" s="276"/>
      <c r="K9" s="273" t="s">
        <v>42</v>
      </c>
      <c r="L9" s="274"/>
      <c r="M9" s="80"/>
      <c r="N9" s="275"/>
      <c r="O9" s="276"/>
      <c r="P9" s="273" t="s">
        <v>42</v>
      </c>
      <c r="Q9" s="274"/>
      <c r="R9" s="80"/>
      <c r="S9" s="80"/>
      <c r="T9" s="81"/>
    </row>
    <row r="10" spans="1:23" ht="9" customHeight="1" x14ac:dyDescent="0.3">
      <c r="A10" s="237" t="s">
        <v>38</v>
      </c>
      <c r="B10" s="238"/>
      <c r="C10" s="238"/>
      <c r="D10" s="238"/>
      <c r="E10" s="239"/>
      <c r="F10" s="280" t="s">
        <v>8</v>
      </c>
      <c r="G10" s="238"/>
      <c r="H10" s="238"/>
      <c r="I10" s="238"/>
      <c r="J10" s="239"/>
      <c r="K10" s="280" t="s">
        <v>8</v>
      </c>
      <c r="L10" s="238"/>
      <c r="M10" s="238"/>
      <c r="N10" s="238"/>
      <c r="O10" s="239"/>
      <c r="P10" s="280" t="s">
        <v>8</v>
      </c>
      <c r="Q10" s="238"/>
      <c r="R10" s="238"/>
      <c r="S10" s="238"/>
      <c r="T10" s="239"/>
    </row>
    <row r="11" spans="1:23" ht="21" customHeight="1" x14ac:dyDescent="0.3">
      <c r="A11" s="264"/>
      <c r="B11" s="271"/>
      <c r="C11" s="271"/>
      <c r="D11" s="271"/>
      <c r="E11" s="272"/>
      <c r="F11" s="264"/>
      <c r="G11" s="271"/>
      <c r="H11" s="271"/>
      <c r="I11" s="271"/>
      <c r="J11" s="272"/>
      <c r="K11" s="264"/>
      <c r="L11" s="271"/>
      <c r="M11" s="271"/>
      <c r="N11" s="271"/>
      <c r="O11" s="272"/>
      <c r="P11" s="264"/>
      <c r="Q11" s="271"/>
      <c r="R11" s="271"/>
      <c r="S11" s="271"/>
      <c r="T11" s="272"/>
    </row>
    <row r="12" spans="1:23" ht="9.75" customHeight="1" x14ac:dyDescent="0.3">
      <c r="A12" s="280" t="s">
        <v>9</v>
      </c>
      <c r="B12" s="238"/>
      <c r="C12" s="238"/>
      <c r="D12" s="238"/>
      <c r="E12" s="239"/>
      <c r="F12" s="280" t="s">
        <v>9</v>
      </c>
      <c r="G12" s="238"/>
      <c r="H12" s="238"/>
      <c r="I12" s="238"/>
      <c r="J12" s="239"/>
      <c r="K12" s="280" t="s">
        <v>9</v>
      </c>
      <c r="L12" s="238"/>
      <c r="M12" s="238"/>
      <c r="N12" s="238"/>
      <c r="O12" s="239"/>
      <c r="P12" s="280" t="s">
        <v>9</v>
      </c>
      <c r="Q12" s="238"/>
      <c r="R12" s="238"/>
      <c r="S12" s="238"/>
      <c r="T12" s="239"/>
    </row>
    <row r="13" spans="1:23" ht="21" customHeight="1" x14ac:dyDescent="0.3">
      <c r="A13" s="264"/>
      <c r="B13" s="271"/>
      <c r="C13" s="271"/>
      <c r="D13" s="271"/>
      <c r="E13" s="272"/>
      <c r="F13" s="264"/>
      <c r="G13" s="271"/>
      <c r="H13" s="271"/>
      <c r="I13" s="271"/>
      <c r="J13" s="272"/>
      <c r="K13" s="264"/>
      <c r="L13" s="271"/>
      <c r="M13" s="271"/>
      <c r="N13" s="271"/>
      <c r="O13" s="272"/>
      <c r="P13" s="264"/>
      <c r="Q13" s="271"/>
      <c r="R13" s="271"/>
      <c r="S13" s="271"/>
      <c r="T13" s="272"/>
    </row>
    <row r="14" spans="1:23" ht="18.75" customHeight="1" x14ac:dyDescent="0.3">
      <c r="A14" s="237" t="s">
        <v>353</v>
      </c>
      <c r="B14" s="268"/>
      <c r="C14" s="266" t="s">
        <v>352</v>
      </c>
      <c r="D14" s="238"/>
      <c r="E14" s="239"/>
      <c r="F14" s="237" t="s">
        <v>353</v>
      </c>
      <c r="G14" s="268"/>
      <c r="H14" s="266" t="s">
        <v>352</v>
      </c>
      <c r="I14" s="238"/>
      <c r="J14" s="239"/>
      <c r="K14" s="237" t="s">
        <v>355</v>
      </c>
      <c r="L14" s="268"/>
      <c r="M14" s="266" t="s">
        <v>352</v>
      </c>
      <c r="N14" s="238"/>
      <c r="O14" s="239"/>
      <c r="P14" s="237" t="s">
        <v>355</v>
      </c>
      <c r="Q14" s="268"/>
      <c r="R14" s="266" t="s">
        <v>356</v>
      </c>
      <c r="S14" s="238"/>
      <c r="T14" s="239"/>
    </row>
    <row r="15" spans="1:23" ht="20.25" customHeight="1" x14ac:dyDescent="0.3">
      <c r="A15" s="264"/>
      <c r="B15" s="265"/>
      <c r="C15" s="88" t="str">
        <f>IF(A11="","","O -")</f>
        <v/>
      </c>
      <c r="D15" s="269"/>
      <c r="E15" s="270"/>
      <c r="F15" s="264"/>
      <c r="G15" s="265"/>
      <c r="H15" s="88" t="str">
        <f>IF(F11="","","O -")</f>
        <v/>
      </c>
      <c r="I15" s="269"/>
      <c r="J15" s="270"/>
      <c r="K15" s="264"/>
      <c r="L15" s="265"/>
      <c r="M15" s="88" t="str">
        <f>IF(K11="","","O -")</f>
        <v/>
      </c>
      <c r="N15" s="269"/>
      <c r="O15" s="270"/>
      <c r="P15" s="264"/>
      <c r="Q15" s="265"/>
      <c r="R15" s="88" t="str">
        <f>IF(P11="","","O -")</f>
        <v/>
      </c>
      <c r="S15" s="269"/>
      <c r="T15" s="270"/>
    </row>
    <row r="16" spans="1:23" ht="18" customHeight="1" x14ac:dyDescent="0.3">
      <c r="A16" s="237" t="s">
        <v>354</v>
      </c>
      <c r="B16" s="268"/>
      <c r="C16" s="8" t="s">
        <v>10</v>
      </c>
      <c r="D16" s="266" t="s">
        <v>357</v>
      </c>
      <c r="E16" s="267"/>
      <c r="F16" s="237" t="s">
        <v>347</v>
      </c>
      <c r="G16" s="268"/>
      <c r="H16" s="13" t="s">
        <v>43</v>
      </c>
      <c r="I16" s="266" t="s">
        <v>357</v>
      </c>
      <c r="J16" s="267"/>
      <c r="K16" s="237" t="s">
        <v>346</v>
      </c>
      <c r="L16" s="268"/>
      <c r="M16" s="8" t="s">
        <v>10</v>
      </c>
      <c r="N16" s="266" t="s">
        <v>357</v>
      </c>
      <c r="O16" s="267"/>
      <c r="P16" s="237" t="s">
        <v>346</v>
      </c>
      <c r="Q16" s="268"/>
      <c r="R16" s="8" t="s">
        <v>10</v>
      </c>
      <c r="S16" s="266" t="s">
        <v>357</v>
      </c>
      <c r="T16" s="267"/>
      <c r="W16" s="69"/>
    </row>
    <row r="17" spans="1:23" ht="18" customHeight="1" x14ac:dyDescent="0.3">
      <c r="A17" s="171"/>
      <c r="B17" s="172" t="str">
        <f>IF(P50=TRUE,"-T","")</f>
        <v/>
      </c>
      <c r="C17" s="173" t="str">
        <f>IF(A17="GS","",IF(A17&lt;&gt;"",VLOOKUP(A17,'Position Matrix'!$A$1:$D$207,3,FALSE),""))</f>
        <v/>
      </c>
      <c r="D17" s="235" t="str">
        <f>IF(A17="GS","",IF(A17="","",IF(B17="-T",VLOOKUP(C17,'AD RATES'!$A1:$C$13,3,FALSE),VLOOKUP(C17,'AD RATES'!$A$1:$B$13,2,FALSE))))</f>
        <v/>
      </c>
      <c r="E17" s="236"/>
      <c r="F17" s="171"/>
      <c r="G17" s="172" t="str">
        <f>IF(P51=TRUE,"-T","")</f>
        <v/>
      </c>
      <c r="H17" s="173" t="str">
        <f>IF(F17="GS","",IF(F17&lt;&gt;"",VLOOKUP(F17,'Position Matrix'!$A$1:$D$207,3,FALSE),""))</f>
        <v/>
      </c>
      <c r="I17" s="235" t="str">
        <f>IF(F17="GS","",IF(F17="","",IF(G17="-T",VLOOKUP(H17,'AD RATES'!$A1:$C$13,3,FALSE),VLOOKUP(H17,'AD RATES'!$A$1:$B$13,2,FALSE))))</f>
        <v/>
      </c>
      <c r="J17" s="236"/>
      <c r="K17" s="171"/>
      <c r="L17" s="172" t="str">
        <f>IF(P52=TRUE,"-T","")</f>
        <v/>
      </c>
      <c r="M17" s="173" t="str">
        <f>IF(K17="GS","",IF(K17&lt;&gt;"",VLOOKUP(K17,'Position Matrix'!$A$1:$D$207,3,FALSE),""))</f>
        <v/>
      </c>
      <c r="N17" s="235" t="str">
        <f>IF(K17="GS","",IF(K17="","",IF(L17="-T",VLOOKUP(M17,'AD RATES'!$A1:$C$13,3,FALSE),VLOOKUP(M17,'AD RATES'!$A$1:$B$13,2,FALSE))))</f>
        <v/>
      </c>
      <c r="O17" s="236"/>
      <c r="P17" s="171"/>
      <c r="Q17" s="172" t="str">
        <f>IF(P53=TRUE,"-T","")</f>
        <v/>
      </c>
      <c r="R17" s="173" t="str">
        <f>IF(P17="GS","",IF(P17&lt;&gt;"",VLOOKUP(P17,'Position Matrix'!$A$1:$D$207,3,FALSE),""))</f>
        <v/>
      </c>
      <c r="S17" s="235" t="str">
        <f>IF(P17="GS","",IF(P17="","",IF(Q17="-T",VLOOKUP(R17,'AD RATES'!$A1:$C$13,3,FALSE),VLOOKUP(R17,'AD RATES'!$A$1:$B$13,2,FALSE))))</f>
        <v/>
      </c>
      <c r="T17" s="236"/>
      <c r="W17" s="98" t="s">
        <v>365</v>
      </c>
    </row>
    <row r="18" spans="1:23" ht="10.5" customHeight="1" x14ac:dyDescent="0.3">
      <c r="A18" s="237" t="s">
        <v>362</v>
      </c>
      <c r="B18" s="238"/>
      <c r="C18" s="238"/>
      <c r="D18" s="238"/>
      <c r="E18" s="239"/>
      <c r="F18" s="237" t="s">
        <v>362</v>
      </c>
      <c r="G18" s="238"/>
      <c r="H18" s="238"/>
      <c r="I18" s="238"/>
      <c r="J18" s="239"/>
      <c r="K18" s="237" t="s">
        <v>362</v>
      </c>
      <c r="L18" s="238"/>
      <c r="M18" s="238"/>
      <c r="N18" s="238"/>
      <c r="O18" s="239"/>
      <c r="P18" s="237" t="s">
        <v>362</v>
      </c>
      <c r="Q18" s="238"/>
      <c r="R18" s="238"/>
      <c r="S18" s="238"/>
      <c r="T18" s="239"/>
    </row>
    <row r="19" spans="1:23" ht="20.25" customHeight="1" x14ac:dyDescent="0.3">
      <c r="A19" s="261"/>
      <c r="B19" s="262"/>
      <c r="C19" s="262"/>
      <c r="D19" s="262"/>
      <c r="E19" s="263"/>
      <c r="F19" s="261"/>
      <c r="G19" s="262"/>
      <c r="H19" s="262"/>
      <c r="I19" s="262"/>
      <c r="J19" s="263"/>
      <c r="K19" s="261"/>
      <c r="L19" s="262"/>
      <c r="M19" s="262"/>
      <c r="N19" s="262"/>
      <c r="O19" s="263"/>
      <c r="P19" s="261"/>
      <c r="Q19" s="262"/>
      <c r="R19" s="262"/>
      <c r="S19" s="262"/>
      <c r="T19" s="263"/>
      <c r="W19" s="69"/>
    </row>
    <row r="20" spans="1:23" ht="16.5" customHeight="1" x14ac:dyDescent="0.3">
      <c r="A20" s="10" t="s">
        <v>11</v>
      </c>
      <c r="B20" s="11" t="s">
        <v>12</v>
      </c>
      <c r="C20" s="11" t="s">
        <v>13</v>
      </c>
      <c r="D20" s="11" t="s">
        <v>14</v>
      </c>
      <c r="E20" s="12" t="s">
        <v>15</v>
      </c>
      <c r="F20" s="10" t="s">
        <v>11</v>
      </c>
      <c r="G20" s="11" t="s">
        <v>12</v>
      </c>
      <c r="H20" s="11" t="s">
        <v>13</v>
      </c>
      <c r="I20" s="11" t="s">
        <v>14</v>
      </c>
      <c r="J20" s="12" t="s">
        <v>15</v>
      </c>
      <c r="K20" s="10" t="s">
        <v>11</v>
      </c>
      <c r="L20" s="11" t="s">
        <v>12</v>
      </c>
      <c r="M20" s="11" t="s">
        <v>13</v>
      </c>
      <c r="N20" s="11" t="s">
        <v>14</v>
      </c>
      <c r="O20" s="12" t="s">
        <v>15</v>
      </c>
      <c r="P20" s="10" t="s">
        <v>11</v>
      </c>
      <c r="Q20" s="11" t="s">
        <v>12</v>
      </c>
      <c r="R20" s="11" t="s">
        <v>13</v>
      </c>
      <c r="S20" s="11" t="s">
        <v>14</v>
      </c>
      <c r="T20" s="12" t="s">
        <v>15</v>
      </c>
      <c r="W20" s="69"/>
    </row>
    <row r="21" spans="1:23" ht="16.5" customHeight="1" x14ac:dyDescent="0.3">
      <c r="A21" s="85"/>
      <c r="B21" s="86"/>
      <c r="C21" s="87"/>
      <c r="D21" s="87"/>
      <c r="E21" s="74" t="str">
        <f>IF(D21="","",(((D21-RIGHT(D21,2))/100)+(RIGHT(D21,2)/60)-(((C21-RIGHT(C21,2))/100)+(RIGHT(C21,2)/60))))</f>
        <v/>
      </c>
      <c r="F21" s="85"/>
      <c r="G21" s="86"/>
      <c r="H21" s="87"/>
      <c r="I21" s="87"/>
      <c r="J21" s="74" t="str">
        <f t="shared" ref="J21:J27" si="0">IF(I21="","",(((I21-RIGHT(I21,2))/100)+(RIGHT(I21,2)/60)-(((H21-RIGHT(H21,2))/100)+(RIGHT(H21,2)/60))))</f>
        <v/>
      </c>
      <c r="K21" s="85"/>
      <c r="L21" s="86"/>
      <c r="M21" s="87"/>
      <c r="N21" s="87"/>
      <c r="O21" s="74" t="str">
        <f t="shared" ref="O21:O27" si="1">IF(N21="","",(((N21-RIGHT(N21,2))/100)+(RIGHT(N21,2)/60)-(((M21-RIGHT(M21,2))/100)+(RIGHT(M21,2)/60))))</f>
        <v/>
      </c>
      <c r="P21" s="85"/>
      <c r="Q21" s="86"/>
      <c r="R21" s="87"/>
      <c r="S21" s="87"/>
      <c r="T21" s="74" t="str">
        <f t="shared" ref="T21:T27" si="2">IF(S21="","",(((S21-RIGHT(S21,2))/100)+(RIGHT(S21,2)/60)-(((R21-RIGHT(R21,2))/100)+(RIGHT(R21,2)/60))))</f>
        <v/>
      </c>
    </row>
    <row r="22" spans="1:23" ht="16.5" customHeight="1" x14ac:dyDescent="0.3">
      <c r="A22" s="85"/>
      <c r="B22" s="86"/>
      <c r="C22" s="87"/>
      <c r="D22" s="87"/>
      <c r="E22" s="74" t="str">
        <f t="shared" ref="E22:E27" si="3">IF(D22="","",(((D22-RIGHT(D22,2))/100)+(RIGHT(D22,2)/60)-(((C22-RIGHT(C22,2))/100)+(RIGHT(C22,2)/60))))</f>
        <v/>
      </c>
      <c r="F22" s="85"/>
      <c r="G22" s="86"/>
      <c r="H22" s="87"/>
      <c r="I22" s="87"/>
      <c r="J22" s="74" t="str">
        <f t="shared" si="0"/>
        <v/>
      </c>
      <c r="K22" s="85"/>
      <c r="L22" s="86"/>
      <c r="M22" s="87"/>
      <c r="N22" s="87"/>
      <c r="O22" s="74" t="str">
        <f t="shared" si="1"/>
        <v/>
      </c>
      <c r="P22" s="85"/>
      <c r="Q22" s="86"/>
      <c r="R22" s="87"/>
      <c r="S22" s="87"/>
      <c r="T22" s="74" t="str">
        <f t="shared" si="2"/>
        <v/>
      </c>
    </row>
    <row r="23" spans="1:23" ht="16.5" customHeight="1" x14ac:dyDescent="0.3">
      <c r="A23" s="85"/>
      <c r="B23" s="86"/>
      <c r="C23" s="87"/>
      <c r="D23" s="87"/>
      <c r="E23" s="74" t="str">
        <f t="shared" si="3"/>
        <v/>
      </c>
      <c r="F23" s="85"/>
      <c r="G23" s="86"/>
      <c r="H23" s="87"/>
      <c r="I23" s="87"/>
      <c r="J23" s="74" t="str">
        <f t="shared" si="0"/>
        <v/>
      </c>
      <c r="K23" s="85"/>
      <c r="L23" s="86"/>
      <c r="M23" s="87"/>
      <c r="N23" s="87"/>
      <c r="O23" s="74" t="str">
        <f t="shared" si="1"/>
        <v/>
      </c>
      <c r="P23" s="85"/>
      <c r="Q23" s="86"/>
      <c r="R23" s="87"/>
      <c r="S23" s="87"/>
      <c r="T23" s="74" t="str">
        <f t="shared" si="2"/>
        <v/>
      </c>
    </row>
    <row r="24" spans="1:23" ht="16.5" customHeight="1" x14ac:dyDescent="0.3">
      <c r="A24" s="85"/>
      <c r="B24" s="86"/>
      <c r="C24" s="87"/>
      <c r="D24" s="87"/>
      <c r="E24" s="74" t="str">
        <f t="shared" si="3"/>
        <v/>
      </c>
      <c r="F24" s="85"/>
      <c r="G24" s="86"/>
      <c r="H24" s="87"/>
      <c r="I24" s="87"/>
      <c r="J24" s="74" t="str">
        <f t="shared" si="0"/>
        <v/>
      </c>
      <c r="K24" s="85"/>
      <c r="L24" s="86"/>
      <c r="M24" s="87"/>
      <c r="N24" s="87"/>
      <c r="O24" s="74" t="str">
        <f t="shared" si="1"/>
        <v/>
      </c>
      <c r="P24" s="85"/>
      <c r="Q24" s="86"/>
      <c r="R24" s="87"/>
      <c r="S24" s="87"/>
      <c r="T24" s="74" t="str">
        <f t="shared" si="2"/>
        <v/>
      </c>
    </row>
    <row r="25" spans="1:23" ht="16.5" customHeight="1" x14ac:dyDescent="0.3">
      <c r="A25" s="85"/>
      <c r="B25" s="86"/>
      <c r="C25" s="87"/>
      <c r="D25" s="87"/>
      <c r="E25" s="74" t="str">
        <f t="shared" si="3"/>
        <v/>
      </c>
      <c r="F25" s="85"/>
      <c r="G25" s="86"/>
      <c r="H25" s="87"/>
      <c r="I25" s="87"/>
      <c r="J25" s="74" t="str">
        <f t="shared" si="0"/>
        <v/>
      </c>
      <c r="K25" s="85"/>
      <c r="L25" s="86"/>
      <c r="M25" s="87"/>
      <c r="N25" s="87"/>
      <c r="O25" s="74" t="str">
        <f t="shared" si="1"/>
        <v/>
      </c>
      <c r="P25" s="85"/>
      <c r="Q25" s="86"/>
      <c r="R25" s="87"/>
      <c r="S25" s="87"/>
      <c r="T25" s="74" t="str">
        <f t="shared" si="2"/>
        <v/>
      </c>
    </row>
    <row r="26" spans="1:23" ht="16.5" customHeight="1" x14ac:dyDescent="0.3">
      <c r="A26" s="85"/>
      <c r="B26" s="86"/>
      <c r="C26" s="87"/>
      <c r="D26" s="87"/>
      <c r="E26" s="74" t="str">
        <f t="shared" si="3"/>
        <v/>
      </c>
      <c r="F26" s="85"/>
      <c r="G26" s="86"/>
      <c r="H26" s="87"/>
      <c r="I26" s="87"/>
      <c r="J26" s="74" t="str">
        <f t="shared" si="0"/>
        <v/>
      </c>
      <c r="K26" s="85"/>
      <c r="L26" s="86"/>
      <c r="M26" s="87"/>
      <c r="N26" s="87"/>
      <c r="O26" s="74" t="str">
        <f t="shared" si="1"/>
        <v/>
      </c>
      <c r="P26" s="85"/>
      <c r="Q26" s="86"/>
      <c r="R26" s="87"/>
      <c r="S26" s="87"/>
      <c r="T26" s="74" t="str">
        <f t="shared" si="2"/>
        <v/>
      </c>
    </row>
    <row r="27" spans="1:23" ht="16.5" customHeight="1" x14ac:dyDescent="0.3">
      <c r="A27" s="85"/>
      <c r="B27" s="86"/>
      <c r="C27" s="87"/>
      <c r="D27" s="87"/>
      <c r="E27" s="74" t="str">
        <f t="shared" si="3"/>
        <v/>
      </c>
      <c r="F27" s="85"/>
      <c r="G27" s="86"/>
      <c r="H27" s="87"/>
      <c r="I27" s="87"/>
      <c r="J27" s="74" t="str">
        <f t="shared" si="0"/>
        <v/>
      </c>
      <c r="K27" s="85"/>
      <c r="L27" s="86"/>
      <c r="M27" s="87"/>
      <c r="N27" s="87"/>
      <c r="O27" s="74" t="str">
        <f t="shared" si="1"/>
        <v/>
      </c>
      <c r="P27" s="85"/>
      <c r="Q27" s="86"/>
      <c r="R27" s="87"/>
      <c r="S27" s="87"/>
      <c r="T27" s="74" t="str">
        <f t="shared" si="2"/>
        <v/>
      </c>
    </row>
    <row r="28" spans="1:23" ht="16.5" customHeight="1" thickBot="1" x14ac:dyDescent="0.35">
      <c r="A28" s="83" t="s">
        <v>349</v>
      </c>
      <c r="B28" s="84">
        <f>+'Employee Info'!B3</f>
        <v>2018</v>
      </c>
      <c r="C28" s="251" t="s">
        <v>343</v>
      </c>
      <c r="D28" s="252"/>
      <c r="E28" s="82">
        <f>SUM(E21:E27)</f>
        <v>0</v>
      </c>
      <c r="F28" s="83" t="s">
        <v>349</v>
      </c>
      <c r="G28" s="84">
        <f>+'Employee Info'!B3</f>
        <v>2018</v>
      </c>
      <c r="H28" s="251" t="s">
        <v>343</v>
      </c>
      <c r="I28" s="252"/>
      <c r="J28" s="82">
        <f>SUM(J21:J27)</f>
        <v>0</v>
      </c>
      <c r="K28" s="83" t="s">
        <v>349</v>
      </c>
      <c r="L28" s="84">
        <f>+'Employee Info'!B3</f>
        <v>2018</v>
      </c>
      <c r="M28" s="251" t="s">
        <v>343</v>
      </c>
      <c r="N28" s="252"/>
      <c r="O28" s="82">
        <f>SUM(O21:O27)</f>
        <v>0</v>
      </c>
      <c r="P28" s="83" t="s">
        <v>349</v>
      </c>
      <c r="Q28" s="84">
        <f>+'Employee Info'!B3</f>
        <v>2018</v>
      </c>
      <c r="R28" s="251" t="s">
        <v>343</v>
      </c>
      <c r="S28" s="252"/>
      <c r="T28" s="82">
        <f>SUM(T21:T27)</f>
        <v>0</v>
      </c>
    </row>
    <row r="29" spans="1:23" ht="12" customHeight="1" thickBot="1" x14ac:dyDescent="0.35">
      <c r="A29" s="247" t="s">
        <v>358</v>
      </c>
      <c r="B29" s="248"/>
      <c r="C29" s="248"/>
      <c r="D29" s="248"/>
      <c r="E29" s="248"/>
      <c r="F29" s="248"/>
      <c r="G29" s="248"/>
      <c r="H29" s="248"/>
      <c r="I29" s="248"/>
      <c r="J29" s="248"/>
      <c r="K29" s="248"/>
      <c r="L29" s="248"/>
      <c r="M29" s="248"/>
      <c r="N29" s="248"/>
      <c r="O29" s="248"/>
      <c r="P29" s="249" t="s">
        <v>344</v>
      </c>
      <c r="Q29" s="250"/>
      <c r="R29" s="250"/>
      <c r="S29" s="75" t="str">
        <f>IF(A11="","",IF(F17="",(+D17*E28),IF(K17="",((+D17*E28)+(I17*J28)),IF(P17="",((+D17*E28)+(I17*J28)+(N17*O28)),((+D17*E28)+(+I17*J28)+(N17*O28)+(S17*T28))))))</f>
        <v/>
      </c>
      <c r="T29" s="76" t="str">
        <f>IF(A11="","",SUM(E28,J28,O28,T28))</f>
        <v/>
      </c>
    </row>
    <row r="30" spans="1:23" ht="12" customHeight="1" x14ac:dyDescent="0.3">
      <c r="A30" s="353" t="s">
        <v>16</v>
      </c>
      <c r="B30" s="354"/>
      <c r="C30" s="354"/>
      <c r="D30" s="354"/>
      <c r="E30" s="354"/>
      <c r="F30" s="354"/>
      <c r="G30" s="354"/>
      <c r="H30" s="354"/>
      <c r="I30" s="354"/>
      <c r="J30" s="354"/>
      <c r="K30" s="354"/>
      <c r="L30" s="354"/>
      <c r="M30" s="355"/>
      <c r="N30" s="356" t="s">
        <v>46</v>
      </c>
      <c r="O30" s="357"/>
      <c r="P30" s="357"/>
      <c r="Q30" s="357"/>
      <c r="R30" s="357"/>
      <c r="S30" s="357"/>
      <c r="T30" s="358"/>
    </row>
    <row r="31" spans="1:23" ht="30" customHeight="1" x14ac:dyDescent="0.3">
      <c r="A31" s="7" t="s">
        <v>17</v>
      </c>
      <c r="B31" s="1" t="s">
        <v>18</v>
      </c>
      <c r="C31" s="359" t="s">
        <v>19</v>
      </c>
      <c r="D31" s="360"/>
      <c r="E31" s="360"/>
      <c r="F31" s="360"/>
      <c r="G31" s="361"/>
      <c r="H31" s="359" t="s">
        <v>20</v>
      </c>
      <c r="I31" s="361"/>
      <c r="J31" s="359" t="s">
        <v>21</v>
      </c>
      <c r="K31" s="361"/>
      <c r="L31" s="359" t="s">
        <v>22</v>
      </c>
      <c r="M31" s="362"/>
      <c r="N31" s="357"/>
      <c r="O31" s="357"/>
      <c r="P31" s="357"/>
      <c r="Q31" s="357"/>
      <c r="R31" s="357"/>
      <c r="S31" s="357"/>
      <c r="T31" s="358"/>
    </row>
    <row r="32" spans="1:23" ht="15.75" customHeight="1" x14ac:dyDescent="0.3">
      <c r="A32" s="89"/>
      <c r="B32" s="90"/>
      <c r="C32" s="257"/>
      <c r="D32" s="319"/>
      <c r="E32" s="319"/>
      <c r="F32" s="319"/>
      <c r="G32" s="320"/>
      <c r="H32" s="253"/>
      <c r="I32" s="254"/>
      <c r="J32" s="253"/>
      <c r="K32" s="254"/>
      <c r="L32" s="255"/>
      <c r="M32" s="256"/>
      <c r="N32" s="357"/>
      <c r="O32" s="357"/>
      <c r="P32" s="357"/>
      <c r="Q32" s="357"/>
      <c r="R32" s="357"/>
      <c r="S32" s="357"/>
      <c r="T32" s="358"/>
    </row>
    <row r="33" spans="1:20" ht="15.75" customHeight="1" x14ac:dyDescent="0.3">
      <c r="A33" s="89"/>
      <c r="B33" s="90"/>
      <c r="C33" s="257"/>
      <c r="D33" s="258"/>
      <c r="E33" s="258"/>
      <c r="F33" s="258"/>
      <c r="G33" s="259"/>
      <c r="H33" s="253"/>
      <c r="I33" s="260"/>
      <c r="J33" s="253"/>
      <c r="K33" s="260"/>
      <c r="L33" s="255"/>
      <c r="M33" s="321"/>
      <c r="N33" s="357"/>
      <c r="O33" s="357"/>
      <c r="P33" s="357"/>
      <c r="Q33" s="357"/>
      <c r="R33" s="357"/>
      <c r="S33" s="357"/>
      <c r="T33" s="358"/>
    </row>
    <row r="34" spans="1:20" ht="15.75" customHeight="1" x14ac:dyDescent="0.3">
      <c r="A34" s="89"/>
      <c r="B34" s="90"/>
      <c r="C34" s="257"/>
      <c r="D34" s="258"/>
      <c r="E34" s="258"/>
      <c r="F34" s="258"/>
      <c r="G34" s="259"/>
      <c r="H34" s="253"/>
      <c r="I34" s="260"/>
      <c r="J34" s="253"/>
      <c r="K34" s="260"/>
      <c r="L34" s="255"/>
      <c r="M34" s="321"/>
      <c r="N34" s="357"/>
      <c r="O34" s="357"/>
      <c r="P34" s="357"/>
      <c r="Q34" s="357"/>
      <c r="R34" s="357"/>
      <c r="S34" s="357"/>
      <c r="T34" s="358"/>
    </row>
    <row r="35" spans="1:20" ht="15.75" customHeight="1" x14ac:dyDescent="0.3">
      <c r="A35" s="89"/>
      <c r="B35" s="90"/>
      <c r="C35" s="257"/>
      <c r="D35" s="319"/>
      <c r="E35" s="319"/>
      <c r="F35" s="319"/>
      <c r="G35" s="320"/>
      <c r="H35" s="253"/>
      <c r="I35" s="254"/>
      <c r="J35" s="253"/>
      <c r="K35" s="254"/>
      <c r="L35" s="255"/>
      <c r="M35" s="256"/>
      <c r="N35" s="357"/>
      <c r="O35" s="357"/>
      <c r="P35" s="357"/>
      <c r="Q35" s="357"/>
      <c r="R35" s="357"/>
      <c r="S35" s="357"/>
      <c r="T35" s="358"/>
    </row>
    <row r="36" spans="1:20" ht="15.75" customHeight="1" x14ac:dyDescent="0.3">
      <c r="A36" s="89"/>
      <c r="B36" s="90"/>
      <c r="C36" s="257"/>
      <c r="D36" s="319"/>
      <c r="E36" s="319"/>
      <c r="F36" s="319"/>
      <c r="G36" s="320"/>
      <c r="H36" s="253"/>
      <c r="I36" s="254"/>
      <c r="J36" s="253"/>
      <c r="K36" s="254"/>
      <c r="L36" s="255"/>
      <c r="M36" s="256"/>
      <c r="N36" s="357"/>
      <c r="O36" s="357"/>
      <c r="P36" s="357"/>
      <c r="Q36" s="357"/>
      <c r="R36" s="357"/>
      <c r="S36" s="357"/>
      <c r="T36" s="358"/>
    </row>
    <row r="37" spans="1:20" ht="15.75" customHeight="1" thickBot="1" x14ac:dyDescent="0.35">
      <c r="A37" s="91"/>
      <c r="B37" s="92"/>
      <c r="C37" s="240"/>
      <c r="D37" s="241"/>
      <c r="E37" s="241"/>
      <c r="F37" s="241"/>
      <c r="G37" s="242"/>
      <c r="H37" s="243"/>
      <c r="I37" s="244"/>
      <c r="J37" s="243"/>
      <c r="K37" s="244"/>
      <c r="L37" s="245"/>
      <c r="M37" s="246"/>
      <c r="N37" s="357"/>
      <c r="O37" s="357"/>
      <c r="P37" s="357"/>
      <c r="Q37" s="357"/>
      <c r="R37" s="357"/>
      <c r="S37" s="357"/>
      <c r="T37" s="358"/>
    </row>
    <row r="38" spans="1:20" ht="15.75" customHeight="1" thickBot="1" x14ac:dyDescent="0.35">
      <c r="A38" s="347" t="s">
        <v>23</v>
      </c>
      <c r="B38" s="348"/>
      <c r="C38" s="348"/>
      <c r="D38" s="348"/>
      <c r="E38" s="348"/>
      <c r="F38" s="348"/>
      <c r="G38" s="348"/>
      <c r="H38" s="349" t="str">
        <f>IF(H32="","",SUM(H32:I37))</f>
        <v/>
      </c>
      <c r="I38" s="349"/>
      <c r="J38" s="349" t="str">
        <f>IF(J32="","",SUM(J32:K37))</f>
        <v/>
      </c>
      <c r="K38" s="349"/>
      <c r="L38" s="350"/>
      <c r="M38" s="351"/>
      <c r="N38" s="325" t="s">
        <v>24</v>
      </c>
      <c r="O38" s="326"/>
      <c r="P38" s="326"/>
      <c r="Q38" s="326"/>
      <c r="R38" s="326"/>
      <c r="S38" s="326"/>
      <c r="T38" s="327"/>
    </row>
    <row r="39" spans="1:20" ht="12" customHeight="1" x14ac:dyDescent="0.3">
      <c r="A39" s="328" t="s">
        <v>25</v>
      </c>
      <c r="B39" s="329"/>
      <c r="C39" s="329"/>
      <c r="D39" s="329"/>
      <c r="E39" s="329"/>
      <c r="F39" s="329"/>
      <c r="G39" s="329"/>
      <c r="H39" s="329"/>
      <c r="I39" s="329"/>
      <c r="J39" s="329"/>
      <c r="K39" s="329"/>
      <c r="L39" s="329"/>
      <c r="M39" s="330"/>
      <c r="N39" s="331"/>
      <c r="O39" s="332"/>
      <c r="P39" s="332"/>
      <c r="Q39" s="332"/>
      <c r="R39" s="332"/>
      <c r="S39" s="332"/>
      <c r="T39" s="333"/>
    </row>
    <row r="40" spans="1:20" ht="3.75" customHeight="1" thickBot="1" x14ac:dyDescent="0.35">
      <c r="A40" s="337"/>
      <c r="B40" s="338"/>
      <c r="C40" s="338"/>
      <c r="D40" s="338"/>
      <c r="E40" s="338"/>
      <c r="F40" s="338"/>
      <c r="G40" s="338"/>
      <c r="H40" s="338"/>
      <c r="I40" s="338"/>
      <c r="J40" s="338"/>
      <c r="K40" s="338"/>
      <c r="L40" s="338"/>
      <c r="M40" s="339"/>
      <c r="N40" s="334"/>
      <c r="O40" s="335"/>
      <c r="P40" s="335"/>
      <c r="Q40" s="335"/>
      <c r="R40" s="335"/>
      <c r="S40" s="335"/>
      <c r="T40" s="336"/>
    </row>
    <row r="41" spans="1:20" ht="10.5" customHeight="1" x14ac:dyDescent="0.3">
      <c r="A41" s="340"/>
      <c r="B41" s="338"/>
      <c r="C41" s="338"/>
      <c r="D41" s="338"/>
      <c r="E41" s="338"/>
      <c r="F41" s="338"/>
      <c r="G41" s="338"/>
      <c r="H41" s="338"/>
      <c r="I41" s="338"/>
      <c r="J41" s="338"/>
      <c r="K41" s="338"/>
      <c r="L41" s="338"/>
      <c r="M41" s="339"/>
      <c r="N41" s="324" t="s">
        <v>26</v>
      </c>
      <c r="O41" s="324"/>
      <c r="P41" s="324"/>
      <c r="Q41" s="324"/>
      <c r="R41" s="324"/>
      <c r="S41" s="324"/>
      <c r="T41" s="324"/>
    </row>
    <row r="42" spans="1:20" ht="17.25" customHeight="1" thickBot="1" x14ac:dyDescent="0.35">
      <c r="A42" s="340"/>
      <c r="B42" s="338"/>
      <c r="C42" s="338"/>
      <c r="D42" s="338"/>
      <c r="E42" s="338"/>
      <c r="F42" s="338"/>
      <c r="G42" s="338"/>
      <c r="H42" s="338"/>
      <c r="I42" s="338"/>
      <c r="J42" s="338"/>
      <c r="K42" s="338"/>
      <c r="L42" s="338"/>
      <c r="M42" s="339"/>
      <c r="N42" s="352"/>
      <c r="O42" s="335"/>
      <c r="P42" s="335"/>
      <c r="Q42" s="335"/>
      <c r="R42" s="335"/>
      <c r="S42" s="335"/>
      <c r="T42" s="336"/>
    </row>
    <row r="43" spans="1:20" ht="11.25" customHeight="1" thickBot="1" x14ac:dyDescent="0.35">
      <c r="A43" s="341"/>
      <c r="B43" s="342"/>
      <c r="C43" s="342"/>
      <c r="D43" s="342"/>
      <c r="E43" s="342"/>
      <c r="F43" s="342"/>
      <c r="G43" s="342"/>
      <c r="H43" s="342"/>
      <c r="I43" s="342"/>
      <c r="J43" s="342"/>
      <c r="K43" s="342"/>
      <c r="L43" s="342"/>
      <c r="M43" s="343"/>
      <c r="N43" s="344" t="s">
        <v>45</v>
      </c>
      <c r="O43" s="345"/>
      <c r="P43" s="345"/>
      <c r="Q43" s="345"/>
      <c r="R43" s="345"/>
      <c r="S43" s="345"/>
      <c r="T43" s="346"/>
    </row>
    <row r="44" spans="1:20" ht="13.9" customHeight="1" x14ac:dyDescent="0.3">
      <c r="A44" s="2" t="s">
        <v>27</v>
      </c>
      <c r="O44" s="9" t="s">
        <v>44</v>
      </c>
    </row>
    <row r="45" spans="1:20" ht="13.9" customHeight="1" x14ac:dyDescent="0.3">
      <c r="A45" t="s">
        <v>28</v>
      </c>
      <c r="O45" s="322" t="s">
        <v>428</v>
      </c>
      <c r="P45" s="322"/>
      <c r="Q45" s="322"/>
      <c r="R45" s="322"/>
      <c r="S45" s="322"/>
      <c r="T45" s="323"/>
    </row>
    <row r="46" spans="1:20" ht="13.9" customHeight="1" x14ac:dyDescent="0.3">
      <c r="A46" s="3" t="s">
        <v>29</v>
      </c>
      <c r="O46" s="322" t="s">
        <v>420</v>
      </c>
      <c r="P46" s="322"/>
      <c r="Q46" s="322"/>
      <c r="R46" s="322"/>
      <c r="S46" s="322"/>
      <c r="T46" s="311"/>
    </row>
    <row r="47" spans="1:20" ht="13.9" customHeight="1" x14ac:dyDescent="0.3"/>
    <row r="48" spans="1:20" ht="13.5" thickBot="1" x14ac:dyDescent="0.35"/>
    <row r="49" spans="13:16" x14ac:dyDescent="0.3">
      <c r="M49" s="315" t="s">
        <v>350</v>
      </c>
      <c r="N49" s="316"/>
      <c r="O49" s="316"/>
      <c r="P49" s="317"/>
    </row>
    <row r="50" spans="13:16" ht="12.75" customHeight="1" x14ac:dyDescent="0.3">
      <c r="M50" s="310" t="s">
        <v>340</v>
      </c>
      <c r="N50" s="311"/>
      <c r="O50" s="70" t="s">
        <v>336</v>
      </c>
      <c r="P50" s="72" t="b">
        <v>0</v>
      </c>
    </row>
    <row r="51" spans="13:16" x14ac:dyDescent="0.3">
      <c r="M51" s="312"/>
      <c r="N51" s="311"/>
      <c r="O51" s="70" t="s">
        <v>337</v>
      </c>
      <c r="P51" s="72" t="b">
        <v>0</v>
      </c>
    </row>
    <row r="52" spans="13:16" x14ac:dyDescent="0.3">
      <c r="M52" s="312"/>
      <c r="N52" s="311"/>
      <c r="O52" s="70" t="s">
        <v>338</v>
      </c>
      <c r="P52" s="72" t="b">
        <v>0</v>
      </c>
    </row>
    <row r="53" spans="13:16" ht="13.5" thickBot="1" x14ac:dyDescent="0.35">
      <c r="M53" s="313"/>
      <c r="N53" s="314"/>
      <c r="O53" s="71" t="s">
        <v>339</v>
      </c>
      <c r="P53" s="73" t="b">
        <v>0</v>
      </c>
    </row>
  </sheetData>
  <sheetProtection sheet="1" objects="1" scenarios="1" selectLockedCells="1"/>
  <mergeCells count="131">
    <mergeCell ref="A4:G4"/>
    <mergeCell ref="H4:I4"/>
    <mergeCell ref="J4:K4"/>
    <mergeCell ref="L4:M4"/>
    <mergeCell ref="N4:T4"/>
    <mergeCell ref="A5:L5"/>
    <mergeCell ref="M5:P5"/>
    <mergeCell ref="Q5:T5"/>
    <mergeCell ref="A1:M2"/>
    <mergeCell ref="N1:T1"/>
    <mergeCell ref="N2:T2"/>
    <mergeCell ref="A3:G3"/>
    <mergeCell ref="H3:M3"/>
    <mergeCell ref="N3:T3"/>
    <mergeCell ref="A9:E9"/>
    <mergeCell ref="F9:G9"/>
    <mergeCell ref="H9:J9"/>
    <mergeCell ref="K9:L9"/>
    <mergeCell ref="N9:O9"/>
    <mergeCell ref="P9:Q9"/>
    <mergeCell ref="A6:L6"/>
    <mergeCell ref="M6:P6"/>
    <mergeCell ref="Q6:T6"/>
    <mergeCell ref="A7:T7"/>
    <mergeCell ref="A8:E8"/>
    <mergeCell ref="F8:J8"/>
    <mergeCell ref="K8:O8"/>
    <mergeCell ref="P8:T8"/>
    <mergeCell ref="A12:E12"/>
    <mergeCell ref="F12:J12"/>
    <mergeCell ref="K12:O12"/>
    <mergeCell ref="P12:T12"/>
    <mergeCell ref="A13:E13"/>
    <mergeCell ref="F13:J13"/>
    <mergeCell ref="K13:O13"/>
    <mergeCell ref="P13:T13"/>
    <mergeCell ref="A10:E10"/>
    <mergeCell ref="F10:J10"/>
    <mergeCell ref="K10:O10"/>
    <mergeCell ref="P10:T10"/>
    <mergeCell ref="A11:E11"/>
    <mergeCell ref="F11:J11"/>
    <mergeCell ref="K11:O11"/>
    <mergeCell ref="P11:T11"/>
    <mergeCell ref="P14:Q14"/>
    <mergeCell ref="R14:T14"/>
    <mergeCell ref="A15:B15"/>
    <mergeCell ref="D15:E15"/>
    <mergeCell ref="F15:G15"/>
    <mergeCell ref="I15:J15"/>
    <mergeCell ref="K15:L15"/>
    <mergeCell ref="N15:O15"/>
    <mergeCell ref="P15:Q15"/>
    <mergeCell ref="S15:T15"/>
    <mergeCell ref="A14:B14"/>
    <mergeCell ref="C14:E14"/>
    <mergeCell ref="F14:G14"/>
    <mergeCell ref="H14:J14"/>
    <mergeCell ref="K14:L14"/>
    <mergeCell ref="M14:O14"/>
    <mergeCell ref="P16:Q16"/>
    <mergeCell ref="S16:T16"/>
    <mergeCell ref="D17:E17"/>
    <mergeCell ref="I17:J17"/>
    <mergeCell ref="N17:O17"/>
    <mergeCell ref="S17:T17"/>
    <mergeCell ref="A16:B16"/>
    <mergeCell ref="D16:E16"/>
    <mergeCell ref="F16:G16"/>
    <mergeCell ref="I16:J16"/>
    <mergeCell ref="K16:L16"/>
    <mergeCell ref="N16:O16"/>
    <mergeCell ref="C28:D28"/>
    <mergeCell ref="H28:I28"/>
    <mergeCell ref="M28:N28"/>
    <mergeCell ref="R28:S28"/>
    <mergeCell ref="A29:O29"/>
    <mergeCell ref="P29:R29"/>
    <mergeCell ref="A18:E18"/>
    <mergeCell ref="F18:J18"/>
    <mergeCell ref="K18:O18"/>
    <mergeCell ref="P18:T18"/>
    <mergeCell ref="A19:E19"/>
    <mergeCell ref="F19:J19"/>
    <mergeCell ref="K19:O19"/>
    <mergeCell ref="P19:T19"/>
    <mergeCell ref="L32:M32"/>
    <mergeCell ref="C37:G37"/>
    <mergeCell ref="H37:I37"/>
    <mergeCell ref="J37:K37"/>
    <mergeCell ref="L37:M37"/>
    <mergeCell ref="C33:G33"/>
    <mergeCell ref="C34:G34"/>
    <mergeCell ref="H33:I33"/>
    <mergeCell ref="H34:I34"/>
    <mergeCell ref="J33:K33"/>
    <mergeCell ref="J34:K34"/>
    <mergeCell ref="L33:M33"/>
    <mergeCell ref="L34:M34"/>
    <mergeCell ref="C35:G35"/>
    <mergeCell ref="H35:I35"/>
    <mergeCell ref="J35:K35"/>
    <mergeCell ref="L35:M35"/>
    <mergeCell ref="C36:G36"/>
    <mergeCell ref="H36:I36"/>
    <mergeCell ref="J36:K36"/>
    <mergeCell ref="L36:M36"/>
    <mergeCell ref="A30:M30"/>
    <mergeCell ref="M49:P49"/>
    <mergeCell ref="M50:N53"/>
    <mergeCell ref="N38:T38"/>
    <mergeCell ref="A39:M39"/>
    <mergeCell ref="N39:T40"/>
    <mergeCell ref="A40:M43"/>
    <mergeCell ref="N41:T41"/>
    <mergeCell ref="N42:T42"/>
    <mergeCell ref="N43:T43"/>
    <mergeCell ref="O45:T45"/>
    <mergeCell ref="O46:T46"/>
    <mergeCell ref="A38:G38"/>
    <mergeCell ref="H38:I38"/>
    <mergeCell ref="J38:K38"/>
    <mergeCell ref="L38:M38"/>
    <mergeCell ref="N30:T37"/>
    <mergeCell ref="C31:G31"/>
    <mergeCell ref="H31:I31"/>
    <mergeCell ref="J31:K31"/>
    <mergeCell ref="L31:M31"/>
    <mergeCell ref="C32:G32"/>
    <mergeCell ref="H32:I32"/>
    <mergeCell ref="J32:K32"/>
  </mergeCells>
  <pageMargins left="0.7" right="0.7" top="0.75" bottom="0.75" header="0.3" footer="0.3"/>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ltText="Casual">
                <anchor moveWithCells="1">
                  <from>
                    <xdr:col>6</xdr:col>
                    <xdr:colOff>533400</xdr:colOff>
                    <xdr:row>2</xdr:row>
                    <xdr:rowOff>88900</xdr:rowOff>
                  </from>
                  <to>
                    <xdr:col>8</xdr:col>
                    <xdr:colOff>336550</xdr:colOff>
                    <xdr:row>4</xdr:row>
                    <xdr:rowOff>31750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8</xdr:col>
                    <xdr:colOff>527050</xdr:colOff>
                    <xdr:row>3</xdr:row>
                    <xdr:rowOff>12700</xdr:rowOff>
                  </from>
                  <to>
                    <xdr:col>10</xdr:col>
                    <xdr:colOff>298450</xdr:colOff>
                    <xdr:row>3</xdr:row>
                    <xdr:rowOff>222250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10</xdr:col>
                    <xdr:colOff>438150</xdr:colOff>
                    <xdr:row>3</xdr:row>
                    <xdr:rowOff>0</xdr:rowOff>
                  </from>
                  <to>
                    <xdr:col>12</xdr:col>
                    <xdr:colOff>203200</xdr:colOff>
                    <xdr:row>3</xdr:row>
                    <xdr:rowOff>222250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7</xdr:col>
                    <xdr:colOff>0</xdr:colOff>
                    <xdr:row>7</xdr:row>
                    <xdr:rowOff>114300</xdr:rowOff>
                  </from>
                  <to>
                    <xdr:col>7</xdr:col>
                    <xdr:colOff>342900</xdr:colOff>
                    <xdr:row>9</xdr:row>
                    <xdr:rowOff>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11</xdr:col>
                    <xdr:colOff>514350</xdr:colOff>
                    <xdr:row>7</xdr:row>
                    <xdr:rowOff>127000</xdr:rowOff>
                  </from>
                  <to>
                    <xdr:col>12</xdr:col>
                    <xdr:colOff>247650</xdr:colOff>
                    <xdr:row>9</xdr:row>
                    <xdr:rowOff>12700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12</xdr:col>
                    <xdr:colOff>527050</xdr:colOff>
                    <xdr:row>7</xdr:row>
                    <xdr:rowOff>127000</xdr:rowOff>
                  </from>
                  <to>
                    <xdr:col>13</xdr:col>
                    <xdr:colOff>298450</xdr:colOff>
                    <xdr:row>9</xdr:row>
                    <xdr:rowOff>12700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16</xdr:col>
                    <xdr:colOff>419100</xdr:colOff>
                    <xdr:row>7</xdr:row>
                    <xdr:rowOff>127000</xdr:rowOff>
                  </from>
                  <to>
                    <xdr:col>17</xdr:col>
                    <xdr:colOff>228600</xdr:colOff>
                    <xdr:row>9</xdr:row>
                    <xdr:rowOff>12700</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18</xdr:col>
                    <xdr:colOff>514350</xdr:colOff>
                    <xdr:row>7</xdr:row>
                    <xdr:rowOff>127000</xdr:rowOff>
                  </from>
                  <to>
                    <xdr:col>19</xdr:col>
                    <xdr:colOff>285750</xdr:colOff>
                    <xdr:row>9</xdr:row>
                    <xdr:rowOff>12700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17</xdr:col>
                    <xdr:colOff>508000</xdr:colOff>
                    <xdr:row>7</xdr:row>
                    <xdr:rowOff>114300</xdr:rowOff>
                  </from>
                  <to>
                    <xdr:col>18</xdr:col>
                    <xdr:colOff>361950</xdr:colOff>
                    <xdr:row>9</xdr:row>
                    <xdr:rowOff>31750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2</xdr:col>
                    <xdr:colOff>171450</xdr:colOff>
                    <xdr:row>13</xdr:row>
                    <xdr:rowOff>69850</xdr:rowOff>
                  </from>
                  <to>
                    <xdr:col>4</xdr:col>
                    <xdr:colOff>69850</xdr:colOff>
                    <xdr:row>14</xdr:row>
                    <xdr:rowOff>50800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7</xdr:col>
                    <xdr:colOff>171450</xdr:colOff>
                    <xdr:row>13</xdr:row>
                    <xdr:rowOff>69850</xdr:rowOff>
                  </from>
                  <to>
                    <xdr:col>9</xdr:col>
                    <xdr:colOff>88900</xdr:colOff>
                    <xdr:row>14</xdr:row>
                    <xdr:rowOff>50800</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12</xdr:col>
                    <xdr:colOff>184150</xdr:colOff>
                    <xdr:row>13</xdr:row>
                    <xdr:rowOff>69850</xdr:rowOff>
                  </from>
                  <to>
                    <xdr:col>14</xdr:col>
                    <xdr:colOff>152400</xdr:colOff>
                    <xdr:row>14</xdr:row>
                    <xdr:rowOff>50800</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from>
                    <xdr:col>17</xdr:col>
                    <xdr:colOff>184150</xdr:colOff>
                    <xdr:row>13</xdr:row>
                    <xdr:rowOff>76200</xdr:rowOff>
                  </from>
                  <to>
                    <xdr:col>19</xdr:col>
                    <xdr:colOff>76200</xdr:colOff>
                    <xdr:row>14</xdr:row>
                    <xdr:rowOff>57150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1"/>
  </sheetPr>
  <dimension ref="A1:I16"/>
  <sheetViews>
    <sheetView tabSelected="1" workbookViewId="0">
      <selection activeCell="B7" sqref="B7"/>
    </sheetView>
  </sheetViews>
  <sheetFormatPr defaultColWidth="17.296875" defaultRowHeight="15" x14ac:dyDescent="0.3"/>
  <cols>
    <col min="1" max="1" width="9.5" style="4" customWidth="1"/>
    <col min="2" max="2" width="15" style="4" customWidth="1"/>
    <col min="3" max="3" width="16.5" style="4" customWidth="1"/>
    <col min="4" max="4" width="11.296875" style="4" customWidth="1"/>
    <col min="5" max="5" width="18.5" style="4" customWidth="1"/>
    <col min="6" max="6" width="17.296875" style="4"/>
    <col min="7" max="7" width="19.5" style="4" customWidth="1"/>
    <col min="8" max="8" width="23.19921875" style="4" customWidth="1"/>
    <col min="9" max="16384" width="17.296875" style="4"/>
  </cols>
  <sheetData>
    <row r="1" spans="1:9" x14ac:dyDescent="0.3">
      <c r="A1" s="48" t="s">
        <v>85</v>
      </c>
      <c r="B1" s="93">
        <v>18.079999999999998</v>
      </c>
      <c r="C1" s="158"/>
      <c r="D1" s="6"/>
      <c r="E1" s="6" t="s">
        <v>86</v>
      </c>
      <c r="F1" s="6"/>
      <c r="G1" s="6"/>
      <c r="H1" s="6"/>
      <c r="I1" s="6"/>
    </row>
    <row r="2" spans="1:9" x14ac:dyDescent="0.3">
      <c r="A2" s="48" t="s">
        <v>87</v>
      </c>
      <c r="B2" s="93">
        <v>19.84</v>
      </c>
      <c r="C2" s="158">
        <v>18.079999999999998</v>
      </c>
      <c r="D2" s="6"/>
      <c r="E2" s="6" t="s">
        <v>88</v>
      </c>
      <c r="F2" s="6"/>
      <c r="G2" s="6"/>
      <c r="H2" s="6"/>
      <c r="I2" s="6"/>
    </row>
    <row r="3" spans="1:9" x14ac:dyDescent="0.3">
      <c r="A3" s="48" t="s">
        <v>89</v>
      </c>
      <c r="B3" s="93">
        <v>22.16</v>
      </c>
      <c r="C3" s="158">
        <f t="shared" ref="C3:C12" si="0">+B2</f>
        <v>19.84</v>
      </c>
      <c r="D3" s="6"/>
      <c r="E3" s="6"/>
      <c r="F3" s="6"/>
      <c r="G3" s="6"/>
      <c r="H3" s="6"/>
      <c r="I3" s="6"/>
    </row>
    <row r="4" spans="1:9" x14ac:dyDescent="0.3">
      <c r="A4" s="48" t="s">
        <v>90</v>
      </c>
      <c r="B4" s="93">
        <v>24.36</v>
      </c>
      <c r="C4" s="158">
        <f t="shared" si="0"/>
        <v>22.16</v>
      </c>
      <c r="D4" s="6"/>
      <c r="E4" s="49" t="s">
        <v>91</v>
      </c>
      <c r="F4" s="6"/>
      <c r="G4" s="6"/>
      <c r="H4" s="6"/>
      <c r="I4" s="6"/>
    </row>
    <row r="5" spans="1:9" x14ac:dyDescent="0.3">
      <c r="A5" s="48" t="s">
        <v>92</v>
      </c>
      <c r="B5" s="93">
        <v>26.8</v>
      </c>
      <c r="C5" s="158">
        <f t="shared" si="0"/>
        <v>24.36</v>
      </c>
      <c r="D5" s="6"/>
      <c r="E5" s="49" t="s">
        <v>93</v>
      </c>
      <c r="F5" s="6"/>
      <c r="G5" s="6"/>
      <c r="H5" s="6"/>
      <c r="I5" s="6"/>
    </row>
    <row r="6" spans="1:9" x14ac:dyDescent="0.3">
      <c r="A6" s="48" t="s">
        <v>94</v>
      </c>
      <c r="B6" s="93">
        <v>29.2</v>
      </c>
      <c r="C6" s="158">
        <f t="shared" si="0"/>
        <v>26.8</v>
      </c>
      <c r="D6" s="6"/>
      <c r="E6" s="49"/>
      <c r="F6" s="6"/>
      <c r="G6" s="6"/>
      <c r="H6" s="6"/>
      <c r="I6" s="6"/>
    </row>
    <row r="7" spans="1:9" x14ac:dyDescent="0.3">
      <c r="A7" s="48" t="s">
        <v>95</v>
      </c>
      <c r="B7" s="93">
        <v>31.84</v>
      </c>
      <c r="C7" s="158">
        <f t="shared" si="0"/>
        <v>29.2</v>
      </c>
      <c r="D7" s="6"/>
      <c r="E7" s="49" t="s">
        <v>96</v>
      </c>
      <c r="F7" s="6"/>
      <c r="G7" s="49" t="s">
        <v>97</v>
      </c>
      <c r="H7" s="6"/>
      <c r="I7" s="6"/>
    </row>
    <row r="8" spans="1:9" x14ac:dyDescent="0.3">
      <c r="A8" s="48" t="s">
        <v>98</v>
      </c>
      <c r="B8" s="93">
        <v>35.72</v>
      </c>
      <c r="C8" s="158">
        <f t="shared" si="0"/>
        <v>31.84</v>
      </c>
      <c r="D8" s="6"/>
      <c r="E8" s="159">
        <v>45427</v>
      </c>
      <c r="F8" s="6"/>
      <c r="G8" s="159"/>
      <c r="H8" s="6"/>
      <c r="I8" s="6"/>
    </row>
    <row r="9" spans="1:9" x14ac:dyDescent="0.3">
      <c r="A9" s="48" t="s">
        <v>99</v>
      </c>
      <c r="B9" s="93">
        <v>39.44</v>
      </c>
      <c r="C9" s="158">
        <f t="shared" si="0"/>
        <v>35.72</v>
      </c>
      <c r="D9" s="6"/>
      <c r="E9" s="6"/>
      <c r="F9" s="6"/>
      <c r="G9" s="6"/>
      <c r="H9" s="6"/>
      <c r="I9" s="6"/>
    </row>
    <row r="10" spans="1:9" x14ac:dyDescent="0.3">
      <c r="A10" s="48" t="s">
        <v>100</v>
      </c>
      <c r="B10" s="93">
        <v>43.48</v>
      </c>
      <c r="C10" s="158">
        <f t="shared" si="0"/>
        <v>39.44</v>
      </c>
      <c r="D10" s="6"/>
      <c r="E10" s="364" t="s">
        <v>372</v>
      </c>
      <c r="F10" s="365"/>
      <c r="G10" s="365"/>
      <c r="H10" s="202"/>
      <c r="I10" s="6"/>
    </row>
    <row r="11" spans="1:9" x14ac:dyDescent="0.3">
      <c r="A11" s="48" t="s">
        <v>101</v>
      </c>
      <c r="B11" s="93">
        <v>47.72</v>
      </c>
      <c r="C11" s="158">
        <f t="shared" si="0"/>
        <v>43.48</v>
      </c>
      <c r="D11" s="6"/>
      <c r="E11" s="365"/>
      <c r="F11" s="365"/>
      <c r="G11" s="365"/>
      <c r="H11" s="202"/>
      <c r="I11" s="6"/>
    </row>
    <row r="12" spans="1:9" x14ac:dyDescent="0.3">
      <c r="A12" s="48" t="s">
        <v>102</v>
      </c>
      <c r="B12" s="93">
        <v>57.12</v>
      </c>
      <c r="C12" s="158">
        <f t="shared" si="0"/>
        <v>47.72</v>
      </c>
      <c r="D12" s="6"/>
      <c r="E12" s="365"/>
      <c r="F12" s="365"/>
      <c r="G12" s="365"/>
      <c r="H12" s="202"/>
      <c r="I12" s="6"/>
    </row>
    <row r="13" spans="1:9" x14ac:dyDescent="0.3">
      <c r="A13" s="48" t="s">
        <v>103</v>
      </c>
      <c r="B13" s="93">
        <v>67.92</v>
      </c>
      <c r="C13" s="158">
        <f>+B12</f>
        <v>57.12</v>
      </c>
      <c r="D13" s="6"/>
      <c r="E13" s="202"/>
      <c r="F13" s="202"/>
      <c r="G13" s="202"/>
      <c r="H13" s="202"/>
      <c r="I13" s="6"/>
    </row>
    <row r="14" spans="1:9" x14ac:dyDescent="0.3">
      <c r="A14" s="6"/>
      <c r="B14" s="50"/>
      <c r="C14" s="6"/>
      <c r="D14" s="6"/>
      <c r="E14" s="6"/>
      <c r="F14" s="6"/>
      <c r="G14" s="6"/>
      <c r="H14" s="6"/>
      <c r="I14" s="6"/>
    </row>
    <row r="15" spans="1:9" x14ac:dyDescent="0.3">
      <c r="A15" s="6"/>
      <c r="B15" s="97" t="s">
        <v>360</v>
      </c>
      <c r="C15" s="94" t="s">
        <v>359</v>
      </c>
      <c r="D15" s="6"/>
      <c r="E15" s="366" t="s">
        <v>361</v>
      </c>
      <c r="F15" s="203"/>
      <c r="G15" s="203"/>
      <c r="H15" s="203"/>
      <c r="I15" s="6"/>
    </row>
    <row r="16" spans="1:9" x14ac:dyDescent="0.3">
      <c r="A16" s="95"/>
      <c r="B16" s="96"/>
      <c r="C16" s="96"/>
      <c r="D16" s="95"/>
      <c r="E16" s="95"/>
      <c r="F16" s="95"/>
      <c r="G16" s="6"/>
      <c r="H16" s="6"/>
      <c r="I16" s="6"/>
    </row>
  </sheetData>
  <sheetProtection selectLockedCells="1"/>
  <mergeCells count="2">
    <mergeCell ref="E10:H13"/>
    <mergeCell ref="E15:H15"/>
  </mergeCells>
  <pageMargins left="0.75" right="0.75" top="1" bottom="1" header="0.5" footer="0.5"/>
  <pageSetup orientation="landscape" horizontalDpi="4294967292" verticalDpi="4294967292"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1"/>
    <pageSetUpPr fitToPage="1"/>
  </sheetPr>
  <dimension ref="A1:W51"/>
  <sheetViews>
    <sheetView zoomScaleNormal="100" workbookViewId="0">
      <selection activeCell="A11" sqref="A11:E11"/>
    </sheetView>
  </sheetViews>
  <sheetFormatPr defaultColWidth="9.296875" defaultRowHeight="13" x14ac:dyDescent="0.3"/>
  <cols>
    <col min="1" max="1" width="8.796875" customWidth="1"/>
    <col min="2" max="2" width="9.5" customWidth="1"/>
    <col min="3" max="4" width="9.296875" customWidth="1"/>
    <col min="5" max="5" width="8.69921875" customWidth="1"/>
    <col min="6" max="7" width="9.296875" customWidth="1"/>
    <col min="8" max="8" width="9" customWidth="1"/>
    <col min="9" max="10" width="9.296875" customWidth="1"/>
    <col min="11" max="11" width="8" customWidth="1"/>
    <col min="12" max="12" width="10" customWidth="1"/>
    <col min="13" max="13" width="9.296875" customWidth="1"/>
    <col min="14" max="14" width="8" customWidth="1"/>
    <col min="15" max="16" width="9.296875" customWidth="1"/>
    <col min="17" max="17" width="8.69921875" customWidth="1"/>
    <col min="18" max="19" width="9.296875" customWidth="1"/>
    <col min="20" max="20" width="8.296875" customWidth="1"/>
    <col min="21" max="21" width="2.19921875" customWidth="1"/>
    <col min="23" max="23" width="64.19921875" customWidth="1"/>
    <col min="24" max="24" width="10.796875" customWidth="1"/>
  </cols>
  <sheetData>
    <row r="1" spans="1:23" ht="11.25" customHeight="1" x14ac:dyDescent="0.3">
      <c r="A1" s="286" t="s">
        <v>0</v>
      </c>
      <c r="B1" s="287"/>
      <c r="C1" s="287"/>
      <c r="D1" s="287"/>
      <c r="E1" s="287"/>
      <c r="F1" s="287"/>
      <c r="G1" s="287"/>
      <c r="H1" s="287"/>
      <c r="I1" s="287"/>
      <c r="J1" s="287"/>
      <c r="K1" s="287"/>
      <c r="L1" s="287"/>
      <c r="M1" s="288"/>
      <c r="N1" s="296" t="s">
        <v>30</v>
      </c>
      <c r="O1" s="297"/>
      <c r="P1" s="297"/>
      <c r="Q1" s="297"/>
      <c r="R1" s="297"/>
      <c r="S1" s="297"/>
      <c r="T1" s="298"/>
    </row>
    <row r="2" spans="1:23" ht="23.25" customHeight="1" x14ac:dyDescent="0.3">
      <c r="A2" s="289"/>
      <c r="B2" s="290"/>
      <c r="C2" s="290"/>
      <c r="D2" s="290"/>
      <c r="E2" s="290"/>
      <c r="F2" s="290"/>
      <c r="G2" s="290"/>
      <c r="H2" s="290"/>
      <c r="I2" s="290"/>
      <c r="J2" s="290"/>
      <c r="K2" s="290"/>
      <c r="L2" s="290"/>
      <c r="M2" s="291"/>
      <c r="N2" s="283" t="s">
        <v>37</v>
      </c>
      <c r="O2" s="284"/>
      <c r="P2" s="284"/>
      <c r="Q2" s="284"/>
      <c r="R2" s="284"/>
      <c r="S2" s="284"/>
      <c r="T2" s="285"/>
    </row>
    <row r="3" spans="1:23" ht="9.75" customHeight="1" x14ac:dyDescent="0.3">
      <c r="A3" s="237" t="s">
        <v>31</v>
      </c>
      <c r="B3" s="299"/>
      <c r="C3" s="299"/>
      <c r="D3" s="299"/>
      <c r="E3" s="299"/>
      <c r="F3" s="299"/>
      <c r="G3" s="300"/>
      <c r="H3" s="266" t="s">
        <v>39</v>
      </c>
      <c r="I3" s="299"/>
      <c r="J3" s="299"/>
      <c r="K3" s="299"/>
      <c r="L3" s="299"/>
      <c r="M3" s="300"/>
      <c r="N3" s="301" t="s">
        <v>1</v>
      </c>
      <c r="O3" s="238"/>
      <c r="P3" s="238"/>
      <c r="Q3" s="238"/>
      <c r="R3" s="238"/>
      <c r="S3" s="238"/>
      <c r="T3" s="239"/>
    </row>
    <row r="4" spans="1:23" ht="18" customHeight="1" x14ac:dyDescent="0.3">
      <c r="A4" s="369" t="s">
        <v>417</v>
      </c>
      <c r="B4" s="370"/>
      <c r="C4" s="370"/>
      <c r="D4" s="370"/>
      <c r="E4" s="370"/>
      <c r="F4" s="370"/>
      <c r="G4" s="370"/>
      <c r="H4" s="292"/>
      <c r="I4" s="293"/>
      <c r="J4" s="294"/>
      <c r="K4" s="293"/>
      <c r="L4" s="294"/>
      <c r="M4" s="295"/>
      <c r="N4" s="283" t="s">
        <v>366</v>
      </c>
      <c r="O4" s="284"/>
      <c r="P4" s="284"/>
      <c r="Q4" s="284"/>
      <c r="R4" s="284"/>
      <c r="S4" s="284"/>
      <c r="T4" s="285"/>
    </row>
    <row r="5" spans="1:23" ht="9.75" customHeight="1" x14ac:dyDescent="0.3">
      <c r="A5" s="237" t="s">
        <v>40</v>
      </c>
      <c r="B5" s="238"/>
      <c r="C5" s="238"/>
      <c r="D5" s="238"/>
      <c r="E5" s="238"/>
      <c r="F5" s="238"/>
      <c r="G5" s="238"/>
      <c r="H5" s="238"/>
      <c r="I5" s="238"/>
      <c r="J5" s="238"/>
      <c r="K5" s="238"/>
      <c r="L5" s="268"/>
      <c r="M5" s="301" t="s">
        <v>2</v>
      </c>
      <c r="N5" s="238"/>
      <c r="O5" s="238"/>
      <c r="P5" s="268"/>
      <c r="Q5" s="301" t="s">
        <v>3</v>
      </c>
      <c r="R5" s="238"/>
      <c r="S5" s="238"/>
      <c r="T5" s="239"/>
    </row>
    <row r="6" spans="1:23" ht="17.25" customHeight="1" x14ac:dyDescent="0.3">
      <c r="A6" s="281" t="s">
        <v>416</v>
      </c>
      <c r="B6" s="282"/>
      <c r="C6" s="282"/>
      <c r="D6" s="282"/>
      <c r="E6" s="282"/>
      <c r="F6" s="282"/>
      <c r="G6" s="282"/>
      <c r="H6" s="282"/>
      <c r="I6" s="282"/>
      <c r="J6" s="282"/>
      <c r="K6" s="282"/>
      <c r="L6" s="282"/>
      <c r="M6" s="308" t="s">
        <v>333</v>
      </c>
      <c r="N6" s="282"/>
      <c r="O6" s="282"/>
      <c r="P6" s="282"/>
      <c r="Q6" s="308" t="s">
        <v>334</v>
      </c>
      <c r="R6" s="282"/>
      <c r="S6" s="282"/>
      <c r="T6" s="309"/>
    </row>
    <row r="7" spans="1:23" ht="6.75" customHeight="1" thickBot="1" x14ac:dyDescent="0.35">
      <c r="A7" s="305"/>
      <c r="B7" s="306"/>
      <c r="C7" s="306"/>
      <c r="D7" s="306"/>
      <c r="E7" s="306"/>
      <c r="F7" s="306"/>
      <c r="G7" s="306"/>
      <c r="H7" s="306"/>
      <c r="I7" s="306"/>
      <c r="J7" s="306"/>
      <c r="K7" s="306"/>
      <c r="L7" s="306"/>
      <c r="M7" s="306"/>
      <c r="N7" s="306"/>
      <c r="O7" s="306"/>
      <c r="P7" s="306"/>
      <c r="Q7" s="306"/>
      <c r="R7" s="306"/>
      <c r="S7" s="306"/>
      <c r="T7" s="307"/>
    </row>
    <row r="8" spans="1:23" ht="10.9" customHeight="1" x14ac:dyDescent="0.3">
      <c r="A8" s="302" t="s">
        <v>4</v>
      </c>
      <c r="B8" s="303"/>
      <c r="C8" s="303"/>
      <c r="D8" s="303"/>
      <c r="E8" s="304"/>
      <c r="F8" s="302" t="s">
        <v>5</v>
      </c>
      <c r="G8" s="303"/>
      <c r="H8" s="303"/>
      <c r="I8" s="303"/>
      <c r="J8" s="304"/>
      <c r="K8" s="302" t="s">
        <v>6</v>
      </c>
      <c r="L8" s="303"/>
      <c r="M8" s="303"/>
      <c r="N8" s="303"/>
      <c r="O8" s="304"/>
      <c r="P8" s="302" t="s">
        <v>7</v>
      </c>
      <c r="Q8" s="303"/>
      <c r="R8" s="303"/>
      <c r="S8" s="303"/>
      <c r="T8" s="304"/>
    </row>
    <row r="9" spans="1:23" ht="16.149999999999999" customHeight="1" x14ac:dyDescent="0.3">
      <c r="A9" s="277"/>
      <c r="B9" s="278"/>
      <c r="C9" s="278"/>
      <c r="D9" s="278"/>
      <c r="E9" s="279"/>
      <c r="F9" s="273" t="s">
        <v>41</v>
      </c>
      <c r="G9" s="274"/>
      <c r="H9" s="275"/>
      <c r="I9" s="275"/>
      <c r="J9" s="276"/>
      <c r="K9" s="273" t="s">
        <v>42</v>
      </c>
      <c r="L9" s="274"/>
      <c r="M9" s="80"/>
      <c r="N9" s="275"/>
      <c r="O9" s="276"/>
      <c r="P9" s="273" t="s">
        <v>42</v>
      </c>
      <c r="Q9" s="274"/>
      <c r="R9" s="80"/>
      <c r="S9" s="80"/>
      <c r="T9" s="81"/>
    </row>
    <row r="10" spans="1:23" ht="9" customHeight="1" x14ac:dyDescent="0.3">
      <c r="A10" s="237" t="s">
        <v>38</v>
      </c>
      <c r="B10" s="238"/>
      <c r="C10" s="238"/>
      <c r="D10" s="238"/>
      <c r="E10" s="239"/>
      <c r="F10" s="280" t="s">
        <v>8</v>
      </c>
      <c r="G10" s="238"/>
      <c r="H10" s="238"/>
      <c r="I10" s="238"/>
      <c r="J10" s="239"/>
      <c r="K10" s="280" t="s">
        <v>8</v>
      </c>
      <c r="L10" s="238"/>
      <c r="M10" s="238"/>
      <c r="N10" s="238"/>
      <c r="O10" s="239"/>
      <c r="P10" s="280" t="s">
        <v>8</v>
      </c>
      <c r="Q10" s="238"/>
      <c r="R10" s="238"/>
      <c r="S10" s="238"/>
      <c r="T10" s="239"/>
    </row>
    <row r="11" spans="1:23" ht="21" customHeight="1" x14ac:dyDescent="0.3">
      <c r="A11" s="264" t="s">
        <v>394</v>
      </c>
      <c r="B11" s="271"/>
      <c r="C11" s="271"/>
      <c r="D11" s="271"/>
      <c r="E11" s="272"/>
      <c r="F11" s="264"/>
      <c r="G11" s="271"/>
      <c r="H11" s="271"/>
      <c r="I11" s="271"/>
      <c r="J11" s="272"/>
      <c r="K11" s="264"/>
      <c r="L11" s="271"/>
      <c r="M11" s="271"/>
      <c r="N11" s="271"/>
      <c r="O11" s="272"/>
      <c r="P11" s="264" t="s">
        <v>408</v>
      </c>
      <c r="Q11" s="271"/>
      <c r="R11" s="271"/>
      <c r="S11" s="271"/>
      <c r="T11" s="272"/>
    </row>
    <row r="12" spans="1:23" ht="9.75" customHeight="1" x14ac:dyDescent="0.3">
      <c r="A12" s="280" t="s">
        <v>9</v>
      </c>
      <c r="B12" s="238"/>
      <c r="C12" s="238"/>
      <c r="D12" s="238"/>
      <c r="E12" s="239"/>
      <c r="F12" s="280" t="s">
        <v>9</v>
      </c>
      <c r="G12" s="238"/>
      <c r="H12" s="238"/>
      <c r="I12" s="238"/>
      <c r="J12" s="239"/>
      <c r="K12" s="280" t="s">
        <v>9</v>
      </c>
      <c r="L12" s="238"/>
      <c r="M12" s="238"/>
      <c r="N12" s="238"/>
      <c r="O12" s="239"/>
      <c r="P12" s="280" t="s">
        <v>9</v>
      </c>
      <c r="Q12" s="238"/>
      <c r="R12" s="238"/>
      <c r="S12" s="238"/>
      <c r="T12" s="239"/>
    </row>
    <row r="13" spans="1:23" ht="21" customHeight="1" x14ac:dyDescent="0.3">
      <c r="A13" s="264" t="s">
        <v>395</v>
      </c>
      <c r="B13" s="271"/>
      <c r="C13" s="271"/>
      <c r="D13" s="271"/>
      <c r="E13" s="272"/>
      <c r="F13" s="264"/>
      <c r="G13" s="271"/>
      <c r="H13" s="271"/>
      <c r="I13" s="271"/>
      <c r="J13" s="272"/>
      <c r="K13" s="264"/>
      <c r="L13" s="271"/>
      <c r="M13" s="271"/>
      <c r="N13" s="271"/>
      <c r="O13" s="272"/>
      <c r="P13" s="264" t="s">
        <v>409</v>
      </c>
      <c r="Q13" s="271"/>
      <c r="R13" s="271"/>
      <c r="S13" s="271"/>
      <c r="T13" s="272"/>
    </row>
    <row r="14" spans="1:23" ht="18.75" customHeight="1" x14ac:dyDescent="0.3">
      <c r="A14" s="237" t="s">
        <v>353</v>
      </c>
      <c r="B14" s="268"/>
      <c r="C14" s="266" t="s">
        <v>352</v>
      </c>
      <c r="D14" s="238"/>
      <c r="E14" s="239"/>
      <c r="F14" s="237" t="s">
        <v>353</v>
      </c>
      <c r="G14" s="268"/>
      <c r="H14" s="266" t="s">
        <v>352</v>
      </c>
      <c r="I14" s="238"/>
      <c r="J14" s="239"/>
      <c r="K14" s="237" t="s">
        <v>355</v>
      </c>
      <c r="L14" s="268"/>
      <c r="M14" s="266" t="s">
        <v>352</v>
      </c>
      <c r="N14" s="238"/>
      <c r="O14" s="239"/>
      <c r="P14" s="237" t="s">
        <v>355</v>
      </c>
      <c r="Q14" s="268"/>
      <c r="R14" s="266" t="s">
        <v>356</v>
      </c>
      <c r="S14" s="238"/>
      <c r="T14" s="239"/>
    </row>
    <row r="15" spans="1:23" ht="20.25" customHeight="1" x14ac:dyDescent="0.3">
      <c r="A15" s="264" t="s">
        <v>363</v>
      </c>
      <c r="B15" s="265"/>
      <c r="C15" s="88" t="str">
        <f>IF(A11="","","O -")</f>
        <v>O -</v>
      </c>
      <c r="D15" s="269">
        <v>4</v>
      </c>
      <c r="E15" s="270"/>
      <c r="F15" s="264"/>
      <c r="G15" s="265"/>
      <c r="H15" s="88" t="str">
        <f>IF(F11="","","O -")</f>
        <v/>
      </c>
      <c r="I15" s="269"/>
      <c r="J15" s="270"/>
      <c r="K15" s="264"/>
      <c r="L15" s="265"/>
      <c r="M15" s="88" t="str">
        <f>IF(K11="","","O -")</f>
        <v/>
      </c>
      <c r="N15" s="269"/>
      <c r="O15" s="270"/>
      <c r="P15" s="264" t="s">
        <v>410</v>
      </c>
      <c r="Q15" s="265"/>
      <c r="R15" s="88" t="str">
        <f>IF(P11="","","O -")</f>
        <v>O -</v>
      </c>
      <c r="S15" s="269">
        <v>1</v>
      </c>
      <c r="T15" s="270"/>
    </row>
    <row r="16" spans="1:23" ht="18" customHeight="1" x14ac:dyDescent="0.3">
      <c r="A16" s="237" t="s">
        <v>354</v>
      </c>
      <c r="B16" s="268"/>
      <c r="C16" s="8" t="s">
        <v>10</v>
      </c>
      <c r="D16" s="266" t="s">
        <v>357</v>
      </c>
      <c r="E16" s="267"/>
      <c r="F16" s="237" t="s">
        <v>347</v>
      </c>
      <c r="G16" s="268"/>
      <c r="H16" s="13" t="s">
        <v>43</v>
      </c>
      <c r="I16" s="266" t="s">
        <v>357</v>
      </c>
      <c r="J16" s="267"/>
      <c r="K16" s="237" t="s">
        <v>346</v>
      </c>
      <c r="L16" s="268"/>
      <c r="M16" s="8" t="s">
        <v>10</v>
      </c>
      <c r="N16" s="266" t="s">
        <v>357</v>
      </c>
      <c r="O16" s="267"/>
      <c r="P16" s="237" t="s">
        <v>346</v>
      </c>
      <c r="Q16" s="268"/>
      <c r="R16" s="8" t="s">
        <v>10</v>
      </c>
      <c r="S16" s="266" t="s">
        <v>357</v>
      </c>
      <c r="T16" s="267"/>
      <c r="W16" s="69"/>
    </row>
    <row r="17" spans="1:23" ht="18" customHeight="1" x14ac:dyDescent="0.3">
      <c r="A17" s="171" t="s">
        <v>206</v>
      </c>
      <c r="B17" s="172" t="str">
        <f>IF(P48=TRUE,"-T","")</f>
        <v/>
      </c>
      <c r="C17" s="173" t="str">
        <f>IF(A17&lt;&gt;"",VLOOKUP(A17,'Position Matrix'!$A$1:$D$207,3,FALSE),"")</f>
        <v>AD-D</v>
      </c>
      <c r="D17" s="235">
        <f>IF(A17="","",IF(B17="-T",VLOOKUP(C17,'AD RATES'!$A1:$C$13,3,FALSE),VLOOKUP(C17,'AD RATES'!$A$1:$B$13,2,FALSE)))</f>
        <v>24.36</v>
      </c>
      <c r="E17" s="236"/>
      <c r="F17" s="171" t="s">
        <v>206</v>
      </c>
      <c r="G17" s="172" t="str">
        <f>IF(P49=TRUE,"-T","")</f>
        <v/>
      </c>
      <c r="H17" s="173" t="str">
        <f>IF(F17&lt;&gt;"",VLOOKUP(F17,'Position Matrix'!$A$1:$D$207,3,FALSE),"")</f>
        <v>AD-D</v>
      </c>
      <c r="I17" s="235">
        <f>IF(F17="","",IF(G17="-T",VLOOKUP(H17,'AD RATES'!$A1:$C$13,3,FALSE),VLOOKUP(H17,'AD RATES'!$A$1:$B$13,2,FALSE)))</f>
        <v>24.36</v>
      </c>
      <c r="J17" s="236"/>
      <c r="K17" s="171" t="s">
        <v>311</v>
      </c>
      <c r="L17" s="172" t="str">
        <f>IF(P50=TRUE,"-T","")</f>
        <v>-T</v>
      </c>
      <c r="M17" s="173" t="str">
        <f>IF(K17&lt;&gt;"",VLOOKUP(K17,'Position Matrix'!$A$1:$D$207,3,FALSE),"")</f>
        <v>AD-E</v>
      </c>
      <c r="N17" s="235">
        <f>IF(K17="","",IF(L17="-T",VLOOKUP(M17,'AD RATES'!$A1:$C$13,3,FALSE),VLOOKUP(M17,'AD RATES'!$A$1:$B$13,2,FALSE)))</f>
        <v>24.36</v>
      </c>
      <c r="O17" s="236"/>
      <c r="P17" s="171" t="s">
        <v>222</v>
      </c>
      <c r="Q17" s="172" t="str">
        <f>IF(P51=TRUE,"-T","")</f>
        <v/>
      </c>
      <c r="R17" s="173" t="str">
        <f>IF(P17&lt;&gt;"",VLOOKUP(P17,'Position Matrix'!$A$1:$D$207,3,FALSE),"")</f>
        <v>AD-D</v>
      </c>
      <c r="S17" s="235">
        <f>IF(P17="","",IF(Q17="-T",VLOOKUP(R17,'AD RATES'!$A1:$C$13,3,FALSE),VLOOKUP(R17,'AD RATES'!$A$1:$B$13,2,FALSE)))</f>
        <v>24.36</v>
      </c>
      <c r="T17" s="236"/>
      <c r="W17" s="98" t="s">
        <v>365</v>
      </c>
    </row>
    <row r="18" spans="1:23" ht="10.5" customHeight="1" x14ac:dyDescent="0.3">
      <c r="A18" s="237" t="s">
        <v>362</v>
      </c>
      <c r="B18" s="238"/>
      <c r="C18" s="238"/>
      <c r="D18" s="238"/>
      <c r="E18" s="239"/>
      <c r="F18" s="237" t="s">
        <v>362</v>
      </c>
      <c r="G18" s="238"/>
      <c r="H18" s="238"/>
      <c r="I18" s="238"/>
      <c r="J18" s="239"/>
      <c r="K18" s="237" t="s">
        <v>362</v>
      </c>
      <c r="L18" s="238"/>
      <c r="M18" s="238"/>
      <c r="N18" s="238"/>
      <c r="O18" s="239"/>
      <c r="P18" s="237" t="s">
        <v>362</v>
      </c>
      <c r="Q18" s="238"/>
      <c r="R18" s="238"/>
      <c r="S18" s="238"/>
      <c r="T18" s="239"/>
    </row>
    <row r="19" spans="1:23" ht="20.25" customHeight="1" x14ac:dyDescent="0.3">
      <c r="A19" s="261" t="s">
        <v>396</v>
      </c>
      <c r="B19" s="262"/>
      <c r="C19" s="262"/>
      <c r="D19" s="262"/>
      <c r="E19" s="263"/>
      <c r="F19" s="261"/>
      <c r="G19" s="262"/>
      <c r="H19" s="262"/>
      <c r="I19" s="262"/>
      <c r="J19" s="263"/>
      <c r="K19" s="261"/>
      <c r="L19" s="262"/>
      <c r="M19" s="262"/>
      <c r="N19" s="262"/>
      <c r="O19" s="263"/>
      <c r="P19" s="261" t="s">
        <v>411</v>
      </c>
      <c r="Q19" s="262"/>
      <c r="R19" s="262"/>
      <c r="S19" s="262"/>
      <c r="T19" s="263"/>
      <c r="W19" s="69"/>
    </row>
    <row r="20" spans="1:23" ht="16.5" customHeight="1" x14ac:dyDescent="0.3">
      <c r="A20" s="10" t="s">
        <v>11</v>
      </c>
      <c r="B20" s="11" t="s">
        <v>12</v>
      </c>
      <c r="C20" s="11" t="s">
        <v>13</v>
      </c>
      <c r="D20" s="11" t="s">
        <v>14</v>
      </c>
      <c r="E20" s="12" t="s">
        <v>15</v>
      </c>
      <c r="F20" s="10" t="s">
        <v>11</v>
      </c>
      <c r="G20" s="11" t="s">
        <v>12</v>
      </c>
      <c r="H20" s="11" t="s">
        <v>13</v>
      </c>
      <c r="I20" s="11" t="s">
        <v>14</v>
      </c>
      <c r="J20" s="12" t="s">
        <v>15</v>
      </c>
      <c r="K20" s="10" t="s">
        <v>11</v>
      </c>
      <c r="L20" s="11" t="s">
        <v>12</v>
      </c>
      <c r="M20" s="11" t="s">
        <v>13</v>
      </c>
      <c r="N20" s="11" t="s">
        <v>14</v>
      </c>
      <c r="O20" s="12" t="s">
        <v>15</v>
      </c>
      <c r="P20" s="10" t="s">
        <v>11</v>
      </c>
      <c r="Q20" s="11" t="s">
        <v>12</v>
      </c>
      <c r="R20" s="11" t="s">
        <v>13</v>
      </c>
      <c r="S20" s="11" t="s">
        <v>14</v>
      </c>
      <c r="T20" s="12" t="s">
        <v>15</v>
      </c>
      <c r="W20" s="69"/>
    </row>
    <row r="21" spans="1:23" ht="16.5" customHeight="1" x14ac:dyDescent="0.3">
      <c r="A21" s="85">
        <v>5</v>
      </c>
      <c r="B21" s="86">
        <v>28</v>
      </c>
      <c r="C21" s="87" t="s">
        <v>364</v>
      </c>
      <c r="D21" s="87" t="s">
        <v>367</v>
      </c>
      <c r="E21" s="74">
        <f>IF(D21="","",(((D21-RIGHT(D21,2))/100)+(RIGHT(D21,2)/60)-(((C21-RIGHT(C21,2))/100)+(RIGHT(C21,2)/60))))</f>
        <v>6</v>
      </c>
      <c r="F21" s="85">
        <v>5</v>
      </c>
      <c r="G21" s="86">
        <v>31</v>
      </c>
      <c r="H21" s="87" t="s">
        <v>397</v>
      </c>
      <c r="I21" s="87" t="s">
        <v>405</v>
      </c>
      <c r="J21" s="74">
        <f t="shared" ref="J21:J27" si="0">IF(I21="","",(((I21-RIGHT(I21,2))/100)+(RIGHT(I21,2)/60)-(((H21-RIGHT(H21,2))/100)+(RIGHT(H21,2)/60))))</f>
        <v>4.5</v>
      </c>
      <c r="K21" s="85">
        <v>6</v>
      </c>
      <c r="L21" s="86">
        <v>3</v>
      </c>
      <c r="M21" s="87" t="s">
        <v>351</v>
      </c>
      <c r="N21" s="87" t="s">
        <v>367</v>
      </c>
      <c r="O21" s="74">
        <f t="shared" ref="O21:O27" si="1">IF(N21="","",(((N21-RIGHT(N21,2))/100)+(RIGHT(N21,2)/60)-(((M21-RIGHT(M21,2))/100)+(RIGHT(M21,2)/60))))</f>
        <v>4</v>
      </c>
      <c r="P21" s="85">
        <v>6</v>
      </c>
      <c r="Q21" s="86">
        <v>8</v>
      </c>
      <c r="R21" s="87" t="s">
        <v>412</v>
      </c>
      <c r="S21" s="87" t="s">
        <v>399</v>
      </c>
      <c r="T21" s="74">
        <f t="shared" ref="T21:T27" si="2">IF(S21="","",(((S21-RIGHT(S21,2))/100)+(RIGHT(S21,2)/60)-(((R21-RIGHT(R21,2))/100)+(RIGHT(R21,2)/60))))</f>
        <v>5.5</v>
      </c>
    </row>
    <row r="22" spans="1:23" ht="16.5" customHeight="1" x14ac:dyDescent="0.3">
      <c r="A22" s="85">
        <v>5</v>
      </c>
      <c r="B22" s="86">
        <v>28</v>
      </c>
      <c r="C22" s="87" t="s">
        <v>397</v>
      </c>
      <c r="D22" s="87" t="s">
        <v>402</v>
      </c>
      <c r="E22" s="74">
        <f t="shared" ref="E22:E27" si="3">IF(D22="","",(((D22-RIGHT(D22,2))/100)+(RIGHT(D22,2)/60)-(((C22-RIGHT(C22,2))/100)+(RIGHT(C22,2)/60))))</f>
        <v>4</v>
      </c>
      <c r="F22" s="85">
        <v>6</v>
      </c>
      <c r="G22" s="86">
        <v>1</v>
      </c>
      <c r="H22" s="87" t="s">
        <v>364</v>
      </c>
      <c r="I22" s="87" t="s">
        <v>397</v>
      </c>
      <c r="J22" s="74">
        <f t="shared" si="0"/>
        <v>6.5</v>
      </c>
      <c r="K22" s="85">
        <v>6</v>
      </c>
      <c r="L22" s="86">
        <v>3</v>
      </c>
      <c r="M22" s="87" t="s">
        <v>399</v>
      </c>
      <c r="N22" s="87" t="s">
        <v>405</v>
      </c>
      <c r="O22" s="74">
        <f t="shared" si="1"/>
        <v>4</v>
      </c>
      <c r="P22" s="85">
        <v>6</v>
      </c>
      <c r="Q22" s="86">
        <v>8</v>
      </c>
      <c r="R22" s="87" t="s">
        <v>413</v>
      </c>
      <c r="S22" s="87" t="s">
        <v>398</v>
      </c>
      <c r="T22" s="74">
        <f t="shared" si="2"/>
        <v>4.5</v>
      </c>
      <c r="W22" s="367" t="s">
        <v>414</v>
      </c>
    </row>
    <row r="23" spans="1:23" ht="16.5" customHeight="1" x14ac:dyDescent="0.3">
      <c r="A23" s="85">
        <v>5</v>
      </c>
      <c r="B23" s="86">
        <v>29</v>
      </c>
      <c r="C23" s="87" t="s">
        <v>364</v>
      </c>
      <c r="D23" s="87" t="s">
        <v>399</v>
      </c>
      <c r="E23" s="74">
        <f t="shared" si="3"/>
        <v>7</v>
      </c>
      <c r="F23" s="85">
        <v>6</v>
      </c>
      <c r="G23" s="86">
        <v>1</v>
      </c>
      <c r="H23" s="87" t="s">
        <v>399</v>
      </c>
      <c r="I23" s="87" t="s">
        <v>406</v>
      </c>
      <c r="J23" s="74">
        <f t="shared" si="0"/>
        <v>5</v>
      </c>
      <c r="K23" s="85"/>
      <c r="L23" s="86"/>
      <c r="M23" s="87"/>
      <c r="N23" s="87"/>
      <c r="O23" s="74" t="str">
        <f t="shared" si="1"/>
        <v/>
      </c>
      <c r="P23" s="85"/>
      <c r="Q23" s="86"/>
      <c r="R23" s="87"/>
      <c r="S23" s="87"/>
      <c r="T23" s="74" t="str">
        <f t="shared" si="2"/>
        <v/>
      </c>
      <c r="W23" s="368"/>
    </row>
    <row r="24" spans="1:23" ht="16.5" customHeight="1" x14ac:dyDescent="0.3">
      <c r="A24" s="85">
        <v>5</v>
      </c>
      <c r="B24" s="86">
        <v>29</v>
      </c>
      <c r="C24" s="87" t="s">
        <v>400</v>
      </c>
      <c r="D24" s="87" t="s">
        <v>401</v>
      </c>
      <c r="E24" s="74">
        <f t="shared" si="3"/>
        <v>5.5</v>
      </c>
      <c r="F24" s="85">
        <v>6</v>
      </c>
      <c r="G24" s="86">
        <v>2</v>
      </c>
      <c r="H24" s="87" t="s">
        <v>364</v>
      </c>
      <c r="I24" s="87" t="s">
        <v>367</v>
      </c>
      <c r="J24" s="74">
        <f t="shared" si="0"/>
        <v>6</v>
      </c>
      <c r="K24" s="85"/>
      <c r="L24" s="86"/>
      <c r="M24" s="87"/>
      <c r="N24" s="87"/>
      <c r="O24" s="74" t="str">
        <f t="shared" si="1"/>
        <v/>
      </c>
      <c r="P24" s="85"/>
      <c r="Q24" s="86"/>
      <c r="R24" s="87"/>
      <c r="S24" s="87"/>
      <c r="T24" s="74" t="str">
        <f t="shared" si="2"/>
        <v/>
      </c>
      <c r="W24" s="368"/>
    </row>
    <row r="25" spans="1:23" ht="16.5" customHeight="1" x14ac:dyDescent="0.3">
      <c r="A25" s="85">
        <v>5</v>
      </c>
      <c r="B25" s="86">
        <v>30</v>
      </c>
      <c r="C25" s="87" t="s">
        <v>364</v>
      </c>
      <c r="D25" s="87" t="s">
        <v>403</v>
      </c>
      <c r="E25" s="74">
        <f t="shared" si="3"/>
        <v>5.5</v>
      </c>
      <c r="F25" s="85">
        <v>6</v>
      </c>
      <c r="G25" s="86">
        <v>2</v>
      </c>
      <c r="H25" s="87" t="s">
        <v>397</v>
      </c>
      <c r="I25" s="87" t="s">
        <v>406</v>
      </c>
      <c r="J25" s="74">
        <f t="shared" si="0"/>
        <v>5.5</v>
      </c>
      <c r="K25" s="85"/>
      <c r="L25" s="86"/>
      <c r="M25" s="87"/>
      <c r="N25" s="87"/>
      <c r="O25" s="74" t="str">
        <f t="shared" si="1"/>
        <v/>
      </c>
      <c r="P25" s="85"/>
      <c r="Q25" s="86"/>
      <c r="R25" s="87"/>
      <c r="S25" s="87"/>
      <c r="T25" s="74" t="str">
        <f t="shared" si="2"/>
        <v/>
      </c>
      <c r="W25" s="368"/>
    </row>
    <row r="26" spans="1:23" ht="16.5" customHeight="1" x14ac:dyDescent="0.3">
      <c r="A26" s="85">
        <v>5</v>
      </c>
      <c r="B26" s="86">
        <v>30</v>
      </c>
      <c r="C26" s="87" t="s">
        <v>367</v>
      </c>
      <c r="D26" s="87" t="s">
        <v>404</v>
      </c>
      <c r="E26" s="74">
        <f t="shared" si="3"/>
        <v>5.5</v>
      </c>
      <c r="F26" s="85">
        <v>6</v>
      </c>
      <c r="G26" s="86">
        <v>2</v>
      </c>
      <c r="H26" s="87" t="s">
        <v>398</v>
      </c>
      <c r="I26" s="87" t="s">
        <v>407</v>
      </c>
      <c r="J26" s="74">
        <f t="shared" si="0"/>
        <v>1.5</v>
      </c>
      <c r="K26" s="85"/>
      <c r="L26" s="86"/>
      <c r="M26" s="87"/>
      <c r="N26" s="87"/>
      <c r="O26" s="74" t="str">
        <f t="shared" si="1"/>
        <v/>
      </c>
      <c r="P26" s="85"/>
      <c r="Q26" s="86"/>
      <c r="R26" s="87"/>
      <c r="S26" s="87"/>
      <c r="T26" s="74" t="str">
        <f t="shared" si="2"/>
        <v/>
      </c>
      <c r="W26" s="368"/>
    </row>
    <row r="27" spans="1:23" ht="16.5" customHeight="1" x14ac:dyDescent="0.3">
      <c r="A27" s="85">
        <v>5</v>
      </c>
      <c r="B27" s="86">
        <v>31</v>
      </c>
      <c r="C27" s="87" t="s">
        <v>364</v>
      </c>
      <c r="D27" s="87" t="s">
        <v>367</v>
      </c>
      <c r="E27" s="74">
        <f t="shared" si="3"/>
        <v>6</v>
      </c>
      <c r="F27" s="85"/>
      <c r="G27" s="86"/>
      <c r="H27" s="87"/>
      <c r="I27" s="87"/>
      <c r="J27" s="74" t="str">
        <f t="shared" si="0"/>
        <v/>
      </c>
      <c r="K27" s="85"/>
      <c r="L27" s="86"/>
      <c r="M27" s="87"/>
      <c r="N27" s="87"/>
      <c r="O27" s="74" t="str">
        <f t="shared" si="1"/>
        <v/>
      </c>
      <c r="P27" s="85"/>
      <c r="Q27" s="86"/>
      <c r="R27" s="87"/>
      <c r="S27" s="87"/>
      <c r="T27" s="74" t="str">
        <f t="shared" si="2"/>
        <v/>
      </c>
      <c r="W27" s="368"/>
    </row>
    <row r="28" spans="1:23" ht="16.5" customHeight="1" thickBot="1" x14ac:dyDescent="0.35">
      <c r="A28" s="83" t="s">
        <v>349</v>
      </c>
      <c r="B28" s="84">
        <f>+'Employee Info'!B3</f>
        <v>2018</v>
      </c>
      <c r="C28" s="251" t="s">
        <v>343</v>
      </c>
      <c r="D28" s="252"/>
      <c r="E28" s="82">
        <f>SUM(E21:E27)</f>
        <v>39.5</v>
      </c>
      <c r="F28" s="83" t="s">
        <v>349</v>
      </c>
      <c r="G28" s="84">
        <f>+'Employee Info'!B3</f>
        <v>2018</v>
      </c>
      <c r="H28" s="251" t="s">
        <v>343</v>
      </c>
      <c r="I28" s="252"/>
      <c r="J28" s="82">
        <f>SUM(J21:J27)</f>
        <v>29</v>
      </c>
      <c r="K28" s="83" t="s">
        <v>349</v>
      </c>
      <c r="L28" s="84">
        <f>+'Employee Info'!B3</f>
        <v>2018</v>
      </c>
      <c r="M28" s="251" t="s">
        <v>343</v>
      </c>
      <c r="N28" s="252"/>
      <c r="O28" s="82">
        <f>SUM(O21:O27)</f>
        <v>8</v>
      </c>
      <c r="P28" s="83" t="s">
        <v>349</v>
      </c>
      <c r="Q28" s="84">
        <f>+'Employee Info'!B3</f>
        <v>2018</v>
      </c>
      <c r="R28" s="251" t="s">
        <v>343</v>
      </c>
      <c r="S28" s="252"/>
      <c r="T28" s="82">
        <f>SUM(T21:T27)</f>
        <v>10</v>
      </c>
    </row>
    <row r="29" spans="1:23" ht="12" customHeight="1" thickBot="1" x14ac:dyDescent="0.35">
      <c r="A29" s="247" t="s">
        <v>358</v>
      </c>
      <c r="B29" s="248"/>
      <c r="C29" s="248"/>
      <c r="D29" s="248"/>
      <c r="E29" s="248"/>
      <c r="F29" s="248"/>
      <c r="G29" s="248"/>
      <c r="H29" s="248"/>
      <c r="I29" s="248"/>
      <c r="J29" s="248"/>
      <c r="K29" s="248"/>
      <c r="L29" s="248"/>
      <c r="M29" s="248"/>
      <c r="N29" s="248"/>
      <c r="O29" s="248"/>
      <c r="P29" s="249" t="s">
        <v>344</v>
      </c>
      <c r="Q29" s="250"/>
      <c r="R29" s="250"/>
      <c r="S29" s="75">
        <f>IF(A11="","",IF(F17="",(+D17*E28),IF(K17="",((+D17*E28)+(I17*J28)),IF(P17="",((+D17*E28)+(I17*J28)+(N17*O28)),((+D17*E28)+(+I17*J28)+(N17*O28)+(S17*T28))))))</f>
        <v>2107.14</v>
      </c>
      <c r="T29" s="76">
        <f>IF(A11="","",SUM(E28,J28,O28,T28))</f>
        <v>86.5</v>
      </c>
    </row>
    <row r="30" spans="1:23" ht="12" customHeight="1" x14ac:dyDescent="0.3">
      <c r="A30" s="353" t="s">
        <v>16</v>
      </c>
      <c r="B30" s="354"/>
      <c r="C30" s="354"/>
      <c r="D30" s="354"/>
      <c r="E30" s="354"/>
      <c r="F30" s="354"/>
      <c r="G30" s="354"/>
      <c r="H30" s="354"/>
      <c r="I30" s="354"/>
      <c r="J30" s="354"/>
      <c r="K30" s="354"/>
      <c r="L30" s="354"/>
      <c r="M30" s="355"/>
      <c r="N30" s="356" t="s">
        <v>46</v>
      </c>
      <c r="O30" s="357"/>
      <c r="P30" s="357"/>
      <c r="Q30" s="357"/>
      <c r="R30" s="357"/>
      <c r="S30" s="357"/>
      <c r="T30" s="358"/>
    </row>
    <row r="31" spans="1:23" ht="30" customHeight="1" x14ac:dyDescent="0.3">
      <c r="A31" s="7" t="s">
        <v>17</v>
      </c>
      <c r="B31" s="1" t="s">
        <v>18</v>
      </c>
      <c r="C31" s="359" t="s">
        <v>19</v>
      </c>
      <c r="D31" s="360"/>
      <c r="E31" s="360"/>
      <c r="F31" s="360"/>
      <c r="G31" s="361"/>
      <c r="H31" s="359" t="s">
        <v>20</v>
      </c>
      <c r="I31" s="361"/>
      <c r="J31" s="359" t="s">
        <v>21</v>
      </c>
      <c r="K31" s="361"/>
      <c r="L31" s="359" t="s">
        <v>22</v>
      </c>
      <c r="M31" s="362"/>
      <c r="N31" s="357"/>
      <c r="O31" s="357"/>
      <c r="P31" s="357"/>
      <c r="Q31" s="357"/>
      <c r="R31" s="357"/>
      <c r="S31" s="357"/>
      <c r="T31" s="358"/>
    </row>
    <row r="32" spans="1:23" ht="15.75" customHeight="1" x14ac:dyDescent="0.3">
      <c r="A32" s="89"/>
      <c r="B32" s="90"/>
      <c r="C32" s="257"/>
      <c r="D32" s="319"/>
      <c r="E32" s="319"/>
      <c r="F32" s="319"/>
      <c r="G32" s="320"/>
      <c r="H32" s="253"/>
      <c r="I32" s="254"/>
      <c r="J32" s="253"/>
      <c r="K32" s="254"/>
      <c r="L32" s="255"/>
      <c r="M32" s="256"/>
      <c r="N32" s="357"/>
      <c r="O32" s="357"/>
      <c r="P32" s="357"/>
      <c r="Q32" s="357"/>
      <c r="R32" s="357"/>
      <c r="S32" s="357"/>
      <c r="T32" s="358"/>
    </row>
    <row r="33" spans="1:20" ht="15.75" customHeight="1" x14ac:dyDescent="0.3">
      <c r="A33" s="89"/>
      <c r="B33" s="90"/>
      <c r="C33" s="257"/>
      <c r="D33" s="319"/>
      <c r="E33" s="319"/>
      <c r="F33" s="319"/>
      <c r="G33" s="320"/>
      <c r="H33" s="253"/>
      <c r="I33" s="254"/>
      <c r="J33" s="253"/>
      <c r="K33" s="254"/>
      <c r="L33" s="255"/>
      <c r="M33" s="256"/>
      <c r="N33" s="357"/>
      <c r="O33" s="357"/>
      <c r="P33" s="357"/>
      <c r="Q33" s="357"/>
      <c r="R33" s="357"/>
      <c r="S33" s="357"/>
      <c r="T33" s="358"/>
    </row>
    <row r="34" spans="1:20" ht="15.75" customHeight="1" x14ac:dyDescent="0.3">
      <c r="A34" s="89"/>
      <c r="B34" s="90"/>
      <c r="C34" s="257"/>
      <c r="D34" s="319"/>
      <c r="E34" s="319"/>
      <c r="F34" s="319"/>
      <c r="G34" s="320"/>
      <c r="H34" s="253"/>
      <c r="I34" s="254"/>
      <c r="J34" s="253"/>
      <c r="K34" s="254"/>
      <c r="L34" s="255"/>
      <c r="M34" s="256"/>
      <c r="N34" s="357"/>
      <c r="O34" s="357"/>
      <c r="P34" s="357"/>
      <c r="Q34" s="357"/>
      <c r="R34" s="357"/>
      <c r="S34" s="357"/>
      <c r="T34" s="358"/>
    </row>
    <row r="35" spans="1:20" ht="15.75" customHeight="1" thickBot="1" x14ac:dyDescent="0.35">
      <c r="A35" s="91"/>
      <c r="B35" s="92"/>
      <c r="C35" s="240"/>
      <c r="D35" s="241"/>
      <c r="E35" s="241"/>
      <c r="F35" s="241"/>
      <c r="G35" s="242"/>
      <c r="H35" s="243"/>
      <c r="I35" s="244"/>
      <c r="J35" s="243"/>
      <c r="K35" s="244"/>
      <c r="L35" s="245"/>
      <c r="M35" s="246"/>
      <c r="N35" s="357"/>
      <c r="O35" s="357"/>
      <c r="P35" s="357"/>
      <c r="Q35" s="357"/>
      <c r="R35" s="357"/>
      <c r="S35" s="357"/>
      <c r="T35" s="358"/>
    </row>
    <row r="36" spans="1:20" ht="15.75" customHeight="1" thickBot="1" x14ac:dyDescent="0.35">
      <c r="A36" s="347" t="s">
        <v>23</v>
      </c>
      <c r="B36" s="348"/>
      <c r="C36" s="348"/>
      <c r="D36" s="348"/>
      <c r="E36" s="348"/>
      <c r="F36" s="348"/>
      <c r="G36" s="348"/>
      <c r="H36" s="349" t="str">
        <f>IF(H32="","",SUM(H32:I35))</f>
        <v/>
      </c>
      <c r="I36" s="349"/>
      <c r="J36" s="349" t="str">
        <f>IF(J32="","",SUM(J32:K35))</f>
        <v/>
      </c>
      <c r="K36" s="349"/>
      <c r="L36" s="350"/>
      <c r="M36" s="351"/>
      <c r="N36" s="325" t="s">
        <v>24</v>
      </c>
      <c r="O36" s="326"/>
      <c r="P36" s="326"/>
      <c r="Q36" s="326"/>
      <c r="R36" s="326"/>
      <c r="S36" s="326"/>
      <c r="T36" s="327"/>
    </row>
    <row r="37" spans="1:20" ht="12" customHeight="1" x14ac:dyDescent="0.3">
      <c r="A37" s="328" t="s">
        <v>25</v>
      </c>
      <c r="B37" s="329"/>
      <c r="C37" s="329"/>
      <c r="D37" s="329"/>
      <c r="E37" s="329"/>
      <c r="F37" s="329"/>
      <c r="G37" s="329"/>
      <c r="H37" s="329"/>
      <c r="I37" s="329"/>
      <c r="J37" s="329"/>
      <c r="K37" s="329"/>
      <c r="L37" s="329"/>
      <c r="M37" s="330"/>
      <c r="N37" s="331"/>
      <c r="O37" s="332"/>
      <c r="P37" s="332"/>
      <c r="Q37" s="332"/>
      <c r="R37" s="332"/>
      <c r="S37" s="332"/>
      <c r="T37" s="333"/>
    </row>
    <row r="38" spans="1:20" ht="3.75" customHeight="1" thickBot="1" x14ac:dyDescent="0.35">
      <c r="A38" s="337" t="s">
        <v>415</v>
      </c>
      <c r="B38" s="338"/>
      <c r="C38" s="338"/>
      <c r="D38" s="338"/>
      <c r="E38" s="338"/>
      <c r="F38" s="338"/>
      <c r="G38" s="338"/>
      <c r="H38" s="338"/>
      <c r="I38" s="338"/>
      <c r="J38" s="338"/>
      <c r="K38" s="338"/>
      <c r="L38" s="338"/>
      <c r="M38" s="339"/>
      <c r="N38" s="334"/>
      <c r="O38" s="335"/>
      <c r="P38" s="335"/>
      <c r="Q38" s="335"/>
      <c r="R38" s="335"/>
      <c r="S38" s="335"/>
      <c r="T38" s="336"/>
    </row>
    <row r="39" spans="1:20" ht="10.5" customHeight="1" x14ac:dyDescent="0.3">
      <c r="A39" s="340"/>
      <c r="B39" s="338"/>
      <c r="C39" s="338"/>
      <c r="D39" s="338"/>
      <c r="E39" s="338"/>
      <c r="F39" s="338"/>
      <c r="G39" s="338"/>
      <c r="H39" s="338"/>
      <c r="I39" s="338"/>
      <c r="J39" s="338"/>
      <c r="K39" s="338"/>
      <c r="L39" s="338"/>
      <c r="M39" s="339"/>
      <c r="N39" s="324" t="s">
        <v>26</v>
      </c>
      <c r="O39" s="324"/>
      <c r="P39" s="324"/>
      <c r="Q39" s="324"/>
      <c r="R39" s="324"/>
      <c r="S39" s="324"/>
      <c r="T39" s="324"/>
    </row>
    <row r="40" spans="1:20" ht="17.25" customHeight="1" thickBot="1" x14ac:dyDescent="0.35">
      <c r="A40" s="340"/>
      <c r="B40" s="338"/>
      <c r="C40" s="338"/>
      <c r="D40" s="338"/>
      <c r="E40" s="338"/>
      <c r="F40" s="338"/>
      <c r="G40" s="338"/>
      <c r="H40" s="338"/>
      <c r="I40" s="338"/>
      <c r="J40" s="338"/>
      <c r="K40" s="338"/>
      <c r="L40" s="338"/>
      <c r="M40" s="339"/>
      <c r="N40" s="352"/>
      <c r="O40" s="335"/>
      <c r="P40" s="335"/>
      <c r="Q40" s="335"/>
      <c r="R40" s="335"/>
      <c r="S40" s="335"/>
      <c r="T40" s="336"/>
    </row>
    <row r="41" spans="1:20" ht="11.25" customHeight="1" thickBot="1" x14ac:dyDescent="0.35">
      <c r="A41" s="341"/>
      <c r="B41" s="342"/>
      <c r="C41" s="342"/>
      <c r="D41" s="342"/>
      <c r="E41" s="342"/>
      <c r="F41" s="342"/>
      <c r="G41" s="342"/>
      <c r="H41" s="342"/>
      <c r="I41" s="342"/>
      <c r="J41" s="342"/>
      <c r="K41" s="342"/>
      <c r="L41" s="342"/>
      <c r="M41" s="343"/>
      <c r="N41" s="344" t="s">
        <v>45</v>
      </c>
      <c r="O41" s="345"/>
      <c r="P41" s="345"/>
      <c r="Q41" s="345"/>
      <c r="R41" s="345"/>
      <c r="S41" s="345"/>
      <c r="T41" s="346"/>
    </row>
    <row r="42" spans="1:20" ht="13.9" customHeight="1" x14ac:dyDescent="0.3">
      <c r="A42" s="2" t="s">
        <v>27</v>
      </c>
      <c r="O42" s="9" t="s">
        <v>44</v>
      </c>
    </row>
    <row r="43" spans="1:20" ht="13.9" customHeight="1" x14ac:dyDescent="0.3">
      <c r="A43" t="s">
        <v>28</v>
      </c>
    </row>
    <row r="44" spans="1:20" ht="13.9" customHeight="1" x14ac:dyDescent="0.3">
      <c r="A44" s="3" t="s">
        <v>29</v>
      </c>
    </row>
    <row r="45" spans="1:20" ht="13.9" customHeight="1" x14ac:dyDescent="0.3"/>
    <row r="46" spans="1:20" ht="13.5" thickBot="1" x14ac:dyDescent="0.35"/>
    <row r="47" spans="1:20" x14ac:dyDescent="0.3">
      <c r="M47" s="315" t="s">
        <v>350</v>
      </c>
      <c r="N47" s="316"/>
      <c r="O47" s="316"/>
      <c r="P47" s="317"/>
    </row>
    <row r="48" spans="1:20" ht="12.75" customHeight="1" x14ac:dyDescent="0.3">
      <c r="M48" s="310" t="s">
        <v>340</v>
      </c>
      <c r="N48" s="311"/>
      <c r="O48" s="70" t="s">
        <v>336</v>
      </c>
      <c r="P48" s="72" t="b">
        <v>0</v>
      </c>
    </row>
    <row r="49" spans="13:16" x14ac:dyDescent="0.3">
      <c r="M49" s="312"/>
      <c r="N49" s="311"/>
      <c r="O49" s="70" t="s">
        <v>337</v>
      </c>
      <c r="P49" s="72" t="b">
        <v>0</v>
      </c>
    </row>
    <row r="50" spans="13:16" x14ac:dyDescent="0.3">
      <c r="M50" s="312"/>
      <c r="N50" s="311"/>
      <c r="O50" s="70" t="s">
        <v>338</v>
      </c>
      <c r="P50" s="72" t="b">
        <v>1</v>
      </c>
    </row>
    <row r="51" spans="13:16" ht="13.5" thickBot="1" x14ac:dyDescent="0.35">
      <c r="M51" s="313"/>
      <c r="N51" s="314"/>
      <c r="O51" s="71" t="s">
        <v>339</v>
      </c>
      <c r="P51" s="73" t="b">
        <v>0</v>
      </c>
    </row>
  </sheetData>
  <sheetProtection sheet="1" objects="1" scenarios="1" selectLockedCells="1"/>
  <mergeCells count="122">
    <mergeCell ref="A4:G4"/>
    <mergeCell ref="H4:I4"/>
    <mergeCell ref="J4:K4"/>
    <mergeCell ref="L4:M4"/>
    <mergeCell ref="N4:T4"/>
    <mergeCell ref="A5:L5"/>
    <mergeCell ref="M5:P5"/>
    <mergeCell ref="Q5:T5"/>
    <mergeCell ref="A1:M2"/>
    <mergeCell ref="N1:T1"/>
    <mergeCell ref="N2:T2"/>
    <mergeCell ref="A3:G3"/>
    <mergeCell ref="H3:M3"/>
    <mergeCell ref="N3:T3"/>
    <mergeCell ref="A9:E9"/>
    <mergeCell ref="F9:G9"/>
    <mergeCell ref="H9:J9"/>
    <mergeCell ref="K9:L9"/>
    <mergeCell ref="N9:O9"/>
    <mergeCell ref="P9:Q9"/>
    <mergeCell ref="A6:L6"/>
    <mergeCell ref="M6:P6"/>
    <mergeCell ref="Q6:T6"/>
    <mergeCell ref="A7:T7"/>
    <mergeCell ref="A8:E8"/>
    <mergeCell ref="F8:J8"/>
    <mergeCell ref="K8:O8"/>
    <mergeCell ref="P8:T8"/>
    <mergeCell ref="A12:E12"/>
    <mergeCell ref="F12:J12"/>
    <mergeCell ref="K12:O12"/>
    <mergeCell ref="P12:T12"/>
    <mergeCell ref="A13:E13"/>
    <mergeCell ref="F13:J13"/>
    <mergeCell ref="K13:O13"/>
    <mergeCell ref="P13:T13"/>
    <mergeCell ref="A10:E10"/>
    <mergeCell ref="F10:J10"/>
    <mergeCell ref="K10:O10"/>
    <mergeCell ref="P10:T10"/>
    <mergeCell ref="A11:E11"/>
    <mergeCell ref="F11:J11"/>
    <mergeCell ref="K11:O11"/>
    <mergeCell ref="P11:T11"/>
    <mergeCell ref="P14:Q14"/>
    <mergeCell ref="R14:T14"/>
    <mergeCell ref="A15:B15"/>
    <mergeCell ref="D15:E15"/>
    <mergeCell ref="F15:G15"/>
    <mergeCell ref="I15:J15"/>
    <mergeCell ref="K15:L15"/>
    <mergeCell ref="N15:O15"/>
    <mergeCell ref="P15:Q15"/>
    <mergeCell ref="S15:T15"/>
    <mergeCell ref="A14:B14"/>
    <mergeCell ref="C14:E14"/>
    <mergeCell ref="F14:G14"/>
    <mergeCell ref="H14:J14"/>
    <mergeCell ref="K14:L14"/>
    <mergeCell ref="M14:O14"/>
    <mergeCell ref="P16:Q16"/>
    <mergeCell ref="S16:T16"/>
    <mergeCell ref="D17:E17"/>
    <mergeCell ref="I17:J17"/>
    <mergeCell ref="N17:O17"/>
    <mergeCell ref="S17:T17"/>
    <mergeCell ref="A16:B16"/>
    <mergeCell ref="D16:E16"/>
    <mergeCell ref="F16:G16"/>
    <mergeCell ref="I16:J16"/>
    <mergeCell ref="K16:L16"/>
    <mergeCell ref="N16:O16"/>
    <mergeCell ref="C28:D28"/>
    <mergeCell ref="H28:I28"/>
    <mergeCell ref="M28:N28"/>
    <mergeCell ref="R28:S28"/>
    <mergeCell ref="A29:O29"/>
    <mergeCell ref="P29:R29"/>
    <mergeCell ref="A18:E18"/>
    <mergeCell ref="F18:J18"/>
    <mergeCell ref="K18:O18"/>
    <mergeCell ref="P18:T18"/>
    <mergeCell ref="A19:E19"/>
    <mergeCell ref="F19:J19"/>
    <mergeCell ref="K19:O19"/>
    <mergeCell ref="P19:T19"/>
    <mergeCell ref="J34:K34"/>
    <mergeCell ref="L34:M34"/>
    <mergeCell ref="A30:M30"/>
    <mergeCell ref="N30:T35"/>
    <mergeCell ref="C31:G31"/>
    <mergeCell ref="H31:I31"/>
    <mergeCell ref="J31:K31"/>
    <mergeCell ref="L31:M31"/>
    <mergeCell ref="C32:G32"/>
    <mergeCell ref="H32:I32"/>
    <mergeCell ref="J32:K32"/>
    <mergeCell ref="L32:M32"/>
    <mergeCell ref="M47:P47"/>
    <mergeCell ref="M48:N51"/>
    <mergeCell ref="W22:W27"/>
    <mergeCell ref="N36:T36"/>
    <mergeCell ref="A37:M37"/>
    <mergeCell ref="N37:T38"/>
    <mergeCell ref="A38:M41"/>
    <mergeCell ref="N39:T39"/>
    <mergeCell ref="N40:T40"/>
    <mergeCell ref="N41:T41"/>
    <mergeCell ref="C35:G35"/>
    <mergeCell ref="H35:I35"/>
    <mergeCell ref="J35:K35"/>
    <mergeCell ref="L35:M35"/>
    <mergeCell ref="A36:G36"/>
    <mergeCell ref="H36:I36"/>
    <mergeCell ref="J36:K36"/>
    <mergeCell ref="L36:M36"/>
    <mergeCell ref="C33:G33"/>
    <mergeCell ref="H33:I33"/>
    <mergeCell ref="J33:K33"/>
    <mergeCell ref="L33:M33"/>
    <mergeCell ref="C34:G34"/>
    <mergeCell ref="H34:I34"/>
  </mergeCells>
  <pageMargins left="0.7" right="0.7" top="0.75" bottom="0.75" header="0.3" footer="0.3"/>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ltText="Casual">
                <anchor moveWithCells="1">
                  <from>
                    <xdr:col>6</xdr:col>
                    <xdr:colOff>533400</xdr:colOff>
                    <xdr:row>2</xdr:row>
                    <xdr:rowOff>88900</xdr:rowOff>
                  </from>
                  <to>
                    <xdr:col>8</xdr:col>
                    <xdr:colOff>336550</xdr:colOff>
                    <xdr:row>4</xdr:row>
                    <xdr:rowOff>31750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8</xdr:col>
                    <xdr:colOff>527050</xdr:colOff>
                    <xdr:row>3</xdr:row>
                    <xdr:rowOff>12700</xdr:rowOff>
                  </from>
                  <to>
                    <xdr:col>10</xdr:col>
                    <xdr:colOff>298450</xdr:colOff>
                    <xdr:row>3</xdr:row>
                    <xdr:rowOff>222250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10</xdr:col>
                    <xdr:colOff>438150</xdr:colOff>
                    <xdr:row>3</xdr:row>
                    <xdr:rowOff>0</xdr:rowOff>
                  </from>
                  <to>
                    <xdr:col>12</xdr:col>
                    <xdr:colOff>279400</xdr:colOff>
                    <xdr:row>3</xdr:row>
                    <xdr:rowOff>222250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7</xdr:col>
                    <xdr:colOff>0</xdr:colOff>
                    <xdr:row>7</xdr:row>
                    <xdr:rowOff>114300</xdr:rowOff>
                  </from>
                  <to>
                    <xdr:col>7</xdr:col>
                    <xdr:colOff>342900</xdr:colOff>
                    <xdr:row>9</xdr:row>
                    <xdr:rowOff>0</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from>
                    <xdr:col>11</xdr:col>
                    <xdr:colOff>514350</xdr:colOff>
                    <xdr:row>7</xdr:row>
                    <xdr:rowOff>127000</xdr:rowOff>
                  </from>
                  <to>
                    <xdr:col>12</xdr:col>
                    <xdr:colOff>247650</xdr:colOff>
                    <xdr:row>9</xdr:row>
                    <xdr:rowOff>12700</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from>
                    <xdr:col>12</xdr:col>
                    <xdr:colOff>527050</xdr:colOff>
                    <xdr:row>7</xdr:row>
                    <xdr:rowOff>127000</xdr:rowOff>
                  </from>
                  <to>
                    <xdr:col>13</xdr:col>
                    <xdr:colOff>298450</xdr:colOff>
                    <xdr:row>9</xdr:row>
                    <xdr:rowOff>12700</xdr:rowOff>
                  </to>
                </anchor>
              </controlPr>
            </control>
          </mc:Choice>
        </mc:AlternateContent>
        <mc:AlternateContent xmlns:mc="http://schemas.openxmlformats.org/markup-compatibility/2006">
          <mc:Choice Requires="x14">
            <control shapeId="34823" r:id="rId10" name="Check Box 7">
              <controlPr defaultSize="0" autoFill="0" autoLine="0" autoPict="0">
                <anchor moveWithCells="1">
                  <from>
                    <xdr:col>16</xdr:col>
                    <xdr:colOff>419100</xdr:colOff>
                    <xdr:row>7</xdr:row>
                    <xdr:rowOff>127000</xdr:rowOff>
                  </from>
                  <to>
                    <xdr:col>17</xdr:col>
                    <xdr:colOff>228600</xdr:colOff>
                    <xdr:row>9</xdr:row>
                    <xdr:rowOff>12700</xdr:rowOff>
                  </to>
                </anchor>
              </controlPr>
            </control>
          </mc:Choice>
        </mc:AlternateContent>
        <mc:AlternateContent xmlns:mc="http://schemas.openxmlformats.org/markup-compatibility/2006">
          <mc:Choice Requires="x14">
            <control shapeId="34824" r:id="rId11" name="Check Box 8">
              <controlPr defaultSize="0" autoFill="0" autoLine="0" autoPict="0">
                <anchor moveWithCells="1">
                  <from>
                    <xdr:col>18</xdr:col>
                    <xdr:colOff>514350</xdr:colOff>
                    <xdr:row>7</xdr:row>
                    <xdr:rowOff>127000</xdr:rowOff>
                  </from>
                  <to>
                    <xdr:col>19</xdr:col>
                    <xdr:colOff>285750</xdr:colOff>
                    <xdr:row>9</xdr:row>
                    <xdr:rowOff>12700</xdr:rowOff>
                  </to>
                </anchor>
              </controlPr>
            </control>
          </mc:Choice>
        </mc:AlternateContent>
        <mc:AlternateContent xmlns:mc="http://schemas.openxmlformats.org/markup-compatibility/2006">
          <mc:Choice Requires="x14">
            <control shapeId="34825" r:id="rId12" name="Check Box 9">
              <controlPr defaultSize="0" autoFill="0" autoLine="0" autoPict="0">
                <anchor moveWithCells="1">
                  <from>
                    <xdr:col>17</xdr:col>
                    <xdr:colOff>508000</xdr:colOff>
                    <xdr:row>7</xdr:row>
                    <xdr:rowOff>114300</xdr:rowOff>
                  </from>
                  <to>
                    <xdr:col>18</xdr:col>
                    <xdr:colOff>361950</xdr:colOff>
                    <xdr:row>9</xdr:row>
                    <xdr:rowOff>31750</xdr:rowOff>
                  </to>
                </anchor>
              </controlPr>
            </control>
          </mc:Choice>
        </mc:AlternateContent>
        <mc:AlternateContent xmlns:mc="http://schemas.openxmlformats.org/markup-compatibility/2006">
          <mc:Choice Requires="x14">
            <control shapeId="34826" r:id="rId13" name="Check Box 10">
              <controlPr defaultSize="0" autoFill="0" autoLine="0" autoPict="0">
                <anchor moveWithCells="1">
                  <from>
                    <xdr:col>2</xdr:col>
                    <xdr:colOff>171450</xdr:colOff>
                    <xdr:row>13</xdr:row>
                    <xdr:rowOff>69850</xdr:rowOff>
                  </from>
                  <to>
                    <xdr:col>4</xdr:col>
                    <xdr:colOff>69850</xdr:colOff>
                    <xdr:row>14</xdr:row>
                    <xdr:rowOff>50800</xdr:rowOff>
                  </to>
                </anchor>
              </controlPr>
            </control>
          </mc:Choice>
        </mc:AlternateContent>
        <mc:AlternateContent xmlns:mc="http://schemas.openxmlformats.org/markup-compatibility/2006">
          <mc:Choice Requires="x14">
            <control shapeId="34827" r:id="rId14" name="Check Box 11">
              <controlPr defaultSize="0" autoFill="0" autoLine="0" autoPict="0">
                <anchor moveWithCells="1">
                  <from>
                    <xdr:col>7</xdr:col>
                    <xdr:colOff>171450</xdr:colOff>
                    <xdr:row>13</xdr:row>
                    <xdr:rowOff>69850</xdr:rowOff>
                  </from>
                  <to>
                    <xdr:col>9</xdr:col>
                    <xdr:colOff>88900</xdr:colOff>
                    <xdr:row>14</xdr:row>
                    <xdr:rowOff>50800</xdr:rowOff>
                  </to>
                </anchor>
              </controlPr>
            </control>
          </mc:Choice>
        </mc:AlternateContent>
        <mc:AlternateContent xmlns:mc="http://schemas.openxmlformats.org/markup-compatibility/2006">
          <mc:Choice Requires="x14">
            <control shapeId="34828" r:id="rId15" name="Check Box 12">
              <controlPr defaultSize="0" autoFill="0" autoLine="0" autoPict="0">
                <anchor moveWithCells="1">
                  <from>
                    <xdr:col>12</xdr:col>
                    <xdr:colOff>184150</xdr:colOff>
                    <xdr:row>13</xdr:row>
                    <xdr:rowOff>69850</xdr:rowOff>
                  </from>
                  <to>
                    <xdr:col>14</xdr:col>
                    <xdr:colOff>152400</xdr:colOff>
                    <xdr:row>14</xdr:row>
                    <xdr:rowOff>50800</xdr:rowOff>
                  </to>
                </anchor>
              </controlPr>
            </control>
          </mc:Choice>
        </mc:AlternateContent>
        <mc:AlternateContent xmlns:mc="http://schemas.openxmlformats.org/markup-compatibility/2006">
          <mc:Choice Requires="x14">
            <control shapeId="34829" r:id="rId16" name="Check Box 13">
              <controlPr defaultSize="0" autoFill="0" autoLine="0" autoPict="0">
                <anchor moveWithCells="1">
                  <from>
                    <xdr:col>17</xdr:col>
                    <xdr:colOff>184150</xdr:colOff>
                    <xdr:row>13</xdr:row>
                    <xdr:rowOff>76200</xdr:rowOff>
                  </from>
                  <to>
                    <xdr:col>19</xdr:col>
                    <xdr:colOff>76200</xdr:colOff>
                    <xdr:row>14</xdr:row>
                    <xdr:rowOff>57150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1"/>
  </sheetPr>
  <dimension ref="A1:I205"/>
  <sheetViews>
    <sheetView topLeftCell="A103" zoomScaleNormal="100" workbookViewId="0">
      <selection activeCell="A102" sqref="A102:XFD102"/>
    </sheetView>
  </sheetViews>
  <sheetFormatPr defaultColWidth="13" defaultRowHeight="15" x14ac:dyDescent="0.3"/>
  <cols>
    <col min="1" max="1" width="13" style="32"/>
    <col min="2" max="2" width="7.5" style="5" customWidth="1"/>
    <col min="3" max="3" width="13" style="32"/>
    <col min="4" max="4" width="49.296875" style="32" bestFit="1" customWidth="1"/>
    <col min="5" max="5" width="15.5" style="4" customWidth="1"/>
    <col min="6" max="6" width="25.296875" style="4" customWidth="1"/>
    <col min="7" max="7" width="11.19921875" style="4" customWidth="1"/>
    <col min="8" max="16384" width="13" style="4"/>
  </cols>
  <sheetData>
    <row r="1" spans="1:9" x14ac:dyDescent="0.3">
      <c r="A1" s="51" t="s">
        <v>104</v>
      </c>
      <c r="B1" s="52" t="s">
        <v>105</v>
      </c>
      <c r="C1" s="51" t="str">
        <f t="shared" ref="C1:C64" si="0">CONCATENATE("AD-",B1)</f>
        <v>AD-C</v>
      </c>
      <c r="D1" s="51" t="s">
        <v>106</v>
      </c>
    </row>
    <row r="2" spans="1:9" x14ac:dyDescent="0.3">
      <c r="A2" s="51" t="s">
        <v>107</v>
      </c>
      <c r="B2" s="52" t="s">
        <v>108</v>
      </c>
      <c r="C2" s="51" t="str">
        <f t="shared" si="0"/>
        <v>AD-L</v>
      </c>
      <c r="D2" s="51" t="s">
        <v>106</v>
      </c>
      <c r="F2" s="165" t="s">
        <v>109</v>
      </c>
      <c r="G2" s="166">
        <v>42200</v>
      </c>
      <c r="H2" s="161"/>
      <c r="I2" s="161"/>
    </row>
    <row r="3" spans="1:9" x14ac:dyDescent="0.3">
      <c r="A3" s="24" t="s">
        <v>110</v>
      </c>
      <c r="B3" s="53" t="s">
        <v>111</v>
      </c>
      <c r="C3" s="24" t="str">
        <f t="shared" si="0"/>
        <v>AD-H</v>
      </c>
      <c r="D3" s="24" t="s">
        <v>112</v>
      </c>
      <c r="F3" s="161"/>
      <c r="G3" s="161"/>
      <c r="H3" s="161"/>
      <c r="I3" s="161"/>
    </row>
    <row r="4" spans="1:9" x14ac:dyDescent="0.3">
      <c r="A4" s="54" t="s">
        <v>113</v>
      </c>
      <c r="B4" s="55" t="s">
        <v>114</v>
      </c>
      <c r="C4" s="54" t="str">
        <f t="shared" si="0"/>
        <v>AD-M</v>
      </c>
      <c r="D4" s="54" t="s">
        <v>115</v>
      </c>
      <c r="F4" s="386" t="s">
        <v>383</v>
      </c>
      <c r="G4" s="387"/>
      <c r="H4" s="387"/>
      <c r="I4" s="388"/>
    </row>
    <row r="5" spans="1:9" x14ac:dyDescent="0.3">
      <c r="A5" s="56" t="s">
        <v>116</v>
      </c>
      <c r="B5" s="57" t="s">
        <v>108</v>
      </c>
      <c r="C5" s="56" t="str">
        <f t="shared" si="0"/>
        <v>AD-L</v>
      </c>
      <c r="D5" s="56" t="s">
        <v>117</v>
      </c>
      <c r="F5" s="378" t="s">
        <v>392</v>
      </c>
      <c r="G5" s="379"/>
      <c r="H5" s="379"/>
      <c r="I5" s="380"/>
    </row>
    <row r="6" spans="1:9" x14ac:dyDescent="0.3">
      <c r="A6" s="58" t="s">
        <v>118</v>
      </c>
      <c r="B6" s="29" t="s">
        <v>108</v>
      </c>
      <c r="C6" s="58" t="str">
        <f t="shared" si="0"/>
        <v>AD-L</v>
      </c>
      <c r="D6" s="58" t="s">
        <v>119</v>
      </c>
      <c r="F6" s="381"/>
      <c r="G6" s="382"/>
      <c r="H6" s="382"/>
      <c r="I6" s="383"/>
    </row>
    <row r="7" spans="1:9" x14ac:dyDescent="0.3">
      <c r="A7" s="32" t="s">
        <v>120</v>
      </c>
      <c r="B7" s="5" t="s">
        <v>121</v>
      </c>
      <c r="C7" s="32" t="str">
        <f t="shared" si="0"/>
        <v>AD-I</v>
      </c>
      <c r="D7" s="32" t="s">
        <v>122</v>
      </c>
      <c r="F7" s="162"/>
      <c r="G7" s="163"/>
      <c r="H7" s="163"/>
      <c r="I7" s="164"/>
    </row>
    <row r="8" spans="1:9" x14ac:dyDescent="0.3">
      <c r="A8" s="32" t="s">
        <v>123</v>
      </c>
      <c r="B8" s="5" t="s">
        <v>111</v>
      </c>
      <c r="C8" s="32" t="str">
        <f t="shared" si="0"/>
        <v>AD-H</v>
      </c>
      <c r="D8" s="32" t="s">
        <v>122</v>
      </c>
      <c r="F8" s="371" t="s">
        <v>124</v>
      </c>
      <c r="G8" s="384"/>
      <c r="H8" s="384"/>
      <c r="I8" s="385"/>
    </row>
    <row r="9" spans="1:9" x14ac:dyDescent="0.3">
      <c r="A9" s="51" t="s">
        <v>125</v>
      </c>
      <c r="B9" s="52" t="s">
        <v>126</v>
      </c>
      <c r="C9" s="51" t="str">
        <f t="shared" si="0"/>
        <v>AD-K</v>
      </c>
      <c r="D9" s="51" t="s">
        <v>106</v>
      </c>
      <c r="F9" s="371"/>
      <c r="G9" s="384"/>
      <c r="H9" s="384"/>
      <c r="I9" s="385"/>
    </row>
    <row r="10" spans="1:9" x14ac:dyDescent="0.3">
      <c r="A10" s="51" t="s">
        <v>127</v>
      </c>
      <c r="B10" s="52" t="s">
        <v>128</v>
      </c>
      <c r="C10" s="51" t="str">
        <f t="shared" si="0"/>
        <v>AD-F</v>
      </c>
      <c r="D10" s="51" t="s">
        <v>106</v>
      </c>
      <c r="F10" s="371"/>
      <c r="G10" s="384"/>
      <c r="H10" s="384"/>
      <c r="I10" s="385"/>
    </row>
    <row r="11" spans="1:9" x14ac:dyDescent="0.3">
      <c r="A11" s="24" t="s">
        <v>129</v>
      </c>
      <c r="B11" s="53" t="s">
        <v>126</v>
      </c>
      <c r="C11" s="24" t="str">
        <f t="shared" si="0"/>
        <v>AD-K</v>
      </c>
      <c r="D11" s="24" t="s">
        <v>112</v>
      </c>
      <c r="F11" s="371" t="s">
        <v>130</v>
      </c>
      <c r="G11" s="384"/>
      <c r="H11" s="384"/>
      <c r="I11" s="385"/>
    </row>
    <row r="12" spans="1:9" x14ac:dyDescent="0.3">
      <c r="A12" s="54" t="s">
        <v>131</v>
      </c>
      <c r="B12" s="55" t="s">
        <v>126</v>
      </c>
      <c r="C12" s="54" t="str">
        <f t="shared" si="0"/>
        <v>AD-K</v>
      </c>
      <c r="D12" s="54" t="s">
        <v>115</v>
      </c>
      <c r="F12" s="371"/>
      <c r="G12" s="384"/>
      <c r="H12" s="384"/>
      <c r="I12" s="385"/>
    </row>
    <row r="13" spans="1:9" x14ac:dyDescent="0.3">
      <c r="A13" s="51" t="s">
        <v>132</v>
      </c>
      <c r="B13" s="52" t="s">
        <v>133</v>
      </c>
      <c r="C13" s="51" t="str">
        <f t="shared" si="0"/>
        <v>AD-J</v>
      </c>
      <c r="D13" s="51" t="s">
        <v>106</v>
      </c>
      <c r="F13" s="371"/>
      <c r="G13" s="384"/>
      <c r="H13" s="384"/>
      <c r="I13" s="385"/>
    </row>
    <row r="14" spans="1:9" x14ac:dyDescent="0.3">
      <c r="A14" s="24" t="s">
        <v>134</v>
      </c>
      <c r="B14" s="53" t="s">
        <v>111</v>
      </c>
      <c r="C14" s="24" t="str">
        <f t="shared" si="0"/>
        <v>AD-H</v>
      </c>
      <c r="D14" s="24" t="s">
        <v>112</v>
      </c>
      <c r="F14" s="371" t="s">
        <v>135</v>
      </c>
      <c r="G14" s="219"/>
      <c r="H14" s="219"/>
      <c r="I14" s="389"/>
    </row>
    <row r="15" spans="1:9" x14ac:dyDescent="0.3">
      <c r="A15" s="51" t="s">
        <v>136</v>
      </c>
      <c r="B15" s="52" t="s">
        <v>133</v>
      </c>
      <c r="C15" s="51" t="str">
        <f t="shared" si="0"/>
        <v>AD-J</v>
      </c>
      <c r="D15" s="51" t="s">
        <v>106</v>
      </c>
      <c r="F15" s="390"/>
      <c r="G15" s="219"/>
      <c r="H15" s="219"/>
      <c r="I15" s="389"/>
    </row>
    <row r="16" spans="1:9" x14ac:dyDescent="0.3">
      <c r="A16" s="56" t="s">
        <v>137</v>
      </c>
      <c r="B16" s="57" t="s">
        <v>138</v>
      </c>
      <c r="C16" s="56" t="str">
        <f t="shared" si="0"/>
        <v>AD-E</v>
      </c>
      <c r="D16" s="56" t="s">
        <v>117</v>
      </c>
      <c r="F16" s="390"/>
      <c r="G16" s="219"/>
      <c r="H16" s="219"/>
      <c r="I16" s="389"/>
    </row>
    <row r="17" spans="1:9" x14ac:dyDescent="0.3">
      <c r="A17" s="51" t="s">
        <v>139</v>
      </c>
      <c r="B17" s="52" t="s">
        <v>128</v>
      </c>
      <c r="C17" s="51" t="str">
        <f t="shared" si="0"/>
        <v>AD-F</v>
      </c>
      <c r="D17" s="51" t="s">
        <v>106</v>
      </c>
      <c r="F17" s="371" t="s">
        <v>384</v>
      </c>
      <c r="G17" s="372"/>
      <c r="H17" s="372"/>
      <c r="I17" s="373"/>
    </row>
    <row r="18" spans="1:9" x14ac:dyDescent="0.3">
      <c r="A18" s="59" t="s">
        <v>140</v>
      </c>
      <c r="B18" s="60" t="s">
        <v>133</v>
      </c>
      <c r="C18" s="59" t="str">
        <f t="shared" si="0"/>
        <v>AD-J</v>
      </c>
      <c r="D18" s="59" t="s">
        <v>141</v>
      </c>
      <c r="F18" s="374"/>
      <c r="G18" s="372"/>
      <c r="H18" s="372"/>
      <c r="I18" s="373"/>
    </row>
    <row r="19" spans="1:9" x14ac:dyDescent="0.3">
      <c r="A19" s="59" t="s">
        <v>142</v>
      </c>
      <c r="B19" s="60" t="s">
        <v>143</v>
      </c>
      <c r="C19" s="59" t="str">
        <f t="shared" si="0"/>
        <v>AD-B</v>
      </c>
      <c r="D19" s="59" t="s">
        <v>141</v>
      </c>
      <c r="F19" s="374"/>
      <c r="G19" s="372"/>
      <c r="H19" s="372"/>
      <c r="I19" s="373"/>
    </row>
    <row r="20" spans="1:9" x14ac:dyDescent="0.3">
      <c r="A20" s="61" t="s">
        <v>144</v>
      </c>
      <c r="B20" s="62" t="s">
        <v>126</v>
      </c>
      <c r="C20" s="61" t="str">
        <f t="shared" si="0"/>
        <v>AD-K</v>
      </c>
      <c r="D20" s="61" t="s">
        <v>145</v>
      </c>
      <c r="F20" s="375"/>
      <c r="G20" s="376"/>
      <c r="H20" s="376"/>
      <c r="I20" s="377"/>
    </row>
    <row r="21" spans="1:9" x14ac:dyDescent="0.3">
      <c r="A21" s="61" t="s">
        <v>146</v>
      </c>
      <c r="B21" s="62" t="s">
        <v>108</v>
      </c>
      <c r="C21" s="61" t="str">
        <f t="shared" si="0"/>
        <v>AD-L</v>
      </c>
      <c r="D21" s="61" t="s">
        <v>147</v>
      </c>
    </row>
    <row r="22" spans="1:9" x14ac:dyDescent="0.3">
      <c r="A22" s="56" t="s">
        <v>148</v>
      </c>
      <c r="B22" s="57" t="s">
        <v>149</v>
      </c>
      <c r="C22" s="56" t="str">
        <f t="shared" si="0"/>
        <v>AD-D</v>
      </c>
      <c r="D22" s="56" t="s">
        <v>117</v>
      </c>
    </row>
    <row r="23" spans="1:9" x14ac:dyDescent="0.3">
      <c r="A23" s="56" t="s">
        <v>150</v>
      </c>
      <c r="B23" s="57" t="s">
        <v>151</v>
      </c>
      <c r="C23" s="56" t="str">
        <f t="shared" si="0"/>
        <v>AD-A</v>
      </c>
      <c r="D23" s="56" t="s">
        <v>117</v>
      </c>
    </row>
    <row r="24" spans="1:9" x14ac:dyDescent="0.3">
      <c r="A24" s="59" t="s">
        <v>152</v>
      </c>
      <c r="B24" s="60" t="s">
        <v>128</v>
      </c>
      <c r="C24" s="59" t="str">
        <f t="shared" si="0"/>
        <v>AD-F</v>
      </c>
      <c r="D24" s="59" t="s">
        <v>141</v>
      </c>
    </row>
    <row r="25" spans="1:9" x14ac:dyDescent="0.3">
      <c r="A25" s="59" t="s">
        <v>153</v>
      </c>
      <c r="B25" s="60" t="s">
        <v>154</v>
      </c>
      <c r="C25" s="59" t="str">
        <f t="shared" si="0"/>
        <v>AD-G</v>
      </c>
      <c r="D25" s="59" t="s">
        <v>141</v>
      </c>
    </row>
    <row r="26" spans="1:9" x14ac:dyDescent="0.3">
      <c r="A26" s="24" t="s">
        <v>155</v>
      </c>
      <c r="B26" s="53" t="s">
        <v>105</v>
      </c>
      <c r="C26" s="24" t="str">
        <f t="shared" si="0"/>
        <v>AD-C</v>
      </c>
      <c r="D26" s="24" t="s">
        <v>112</v>
      </c>
    </row>
    <row r="27" spans="1:9" x14ac:dyDescent="0.3">
      <c r="A27" s="24" t="s">
        <v>156</v>
      </c>
      <c r="B27" s="53" t="s">
        <v>149</v>
      </c>
      <c r="C27" s="24" t="str">
        <f t="shared" si="0"/>
        <v>AD-D</v>
      </c>
      <c r="D27" s="24" t="s">
        <v>112</v>
      </c>
    </row>
    <row r="28" spans="1:9" x14ac:dyDescent="0.3">
      <c r="A28" s="56" t="s">
        <v>157</v>
      </c>
      <c r="B28" s="57" t="s">
        <v>128</v>
      </c>
      <c r="C28" s="56" t="str">
        <f t="shared" si="0"/>
        <v>AD-F</v>
      </c>
      <c r="D28" s="56" t="s">
        <v>117</v>
      </c>
    </row>
    <row r="29" spans="1:9" x14ac:dyDescent="0.3">
      <c r="A29" s="63" t="s">
        <v>158</v>
      </c>
      <c r="B29" s="64" t="s">
        <v>138</v>
      </c>
      <c r="C29" s="63" t="str">
        <f t="shared" si="0"/>
        <v>AD-E</v>
      </c>
      <c r="D29" s="63" t="s">
        <v>159</v>
      </c>
    </row>
    <row r="30" spans="1:9" x14ac:dyDescent="0.3">
      <c r="A30" s="63" t="s">
        <v>160</v>
      </c>
      <c r="B30" s="64" t="s">
        <v>138</v>
      </c>
      <c r="C30" s="63" t="str">
        <f t="shared" si="0"/>
        <v>AD-E</v>
      </c>
      <c r="D30" s="63" t="s">
        <v>159</v>
      </c>
    </row>
    <row r="31" spans="1:9" x14ac:dyDescent="0.3">
      <c r="A31" s="56" t="s">
        <v>161</v>
      </c>
      <c r="B31" s="57" t="s">
        <v>154</v>
      </c>
      <c r="C31" s="56" t="str">
        <f t="shared" si="0"/>
        <v>AD-G</v>
      </c>
      <c r="D31" s="56" t="s">
        <v>117</v>
      </c>
    </row>
    <row r="32" spans="1:9" x14ac:dyDescent="0.3">
      <c r="A32" s="56" t="s">
        <v>162</v>
      </c>
      <c r="B32" s="57" t="s">
        <v>111</v>
      </c>
      <c r="C32" s="56" t="str">
        <f t="shared" si="0"/>
        <v>AD-H</v>
      </c>
      <c r="D32" s="56" t="s">
        <v>117</v>
      </c>
    </row>
    <row r="33" spans="1:4" x14ac:dyDescent="0.3">
      <c r="A33" s="63" t="s">
        <v>163</v>
      </c>
      <c r="B33" s="64" t="s">
        <v>111</v>
      </c>
      <c r="C33" s="63" t="str">
        <f t="shared" si="0"/>
        <v>AD-H</v>
      </c>
      <c r="D33" s="63" t="s">
        <v>159</v>
      </c>
    </row>
    <row r="34" spans="1:4" x14ac:dyDescent="0.3">
      <c r="A34" s="56" t="s">
        <v>164</v>
      </c>
      <c r="B34" s="57" t="s">
        <v>128</v>
      </c>
      <c r="C34" s="56" t="str">
        <f t="shared" si="0"/>
        <v>AD-F</v>
      </c>
      <c r="D34" s="56" t="s">
        <v>117</v>
      </c>
    </row>
    <row r="35" spans="1:4" x14ac:dyDescent="0.3">
      <c r="A35" s="24" t="s">
        <v>165</v>
      </c>
      <c r="B35" s="53" t="s">
        <v>126</v>
      </c>
      <c r="C35" s="24" t="str">
        <f t="shared" si="0"/>
        <v>AD-K</v>
      </c>
      <c r="D35" s="24" t="s">
        <v>112</v>
      </c>
    </row>
    <row r="36" spans="1:4" x14ac:dyDescent="0.3">
      <c r="A36" s="59" t="s">
        <v>166</v>
      </c>
      <c r="B36" s="60" t="s">
        <v>133</v>
      </c>
      <c r="C36" s="59" t="str">
        <f t="shared" si="0"/>
        <v>AD-J</v>
      </c>
      <c r="D36" s="59" t="s">
        <v>141</v>
      </c>
    </row>
    <row r="37" spans="1:4" x14ac:dyDescent="0.3">
      <c r="A37" s="24" t="s">
        <v>167</v>
      </c>
      <c r="B37" s="53" t="s">
        <v>128</v>
      </c>
      <c r="C37" s="24" t="str">
        <f t="shared" si="0"/>
        <v>AD-F</v>
      </c>
      <c r="D37" s="24" t="s">
        <v>112</v>
      </c>
    </row>
    <row r="38" spans="1:4" x14ac:dyDescent="0.3">
      <c r="A38" s="24" t="s">
        <v>168</v>
      </c>
      <c r="B38" s="53" t="s">
        <v>133</v>
      </c>
      <c r="C38" s="24" t="str">
        <f t="shared" si="0"/>
        <v>AD-J</v>
      </c>
      <c r="D38" s="24" t="s">
        <v>112</v>
      </c>
    </row>
    <row r="39" spans="1:4" x14ac:dyDescent="0.3">
      <c r="A39" s="63" t="s">
        <v>169</v>
      </c>
      <c r="B39" s="64" t="s">
        <v>111</v>
      </c>
      <c r="C39" s="63" t="str">
        <f t="shared" si="0"/>
        <v>AD-H</v>
      </c>
      <c r="D39" s="63" t="s">
        <v>159</v>
      </c>
    </row>
    <row r="40" spans="1:4" x14ac:dyDescent="0.3">
      <c r="A40" s="24" t="s">
        <v>170</v>
      </c>
      <c r="B40" s="53" t="s">
        <v>154</v>
      </c>
      <c r="C40" s="24" t="str">
        <f t="shared" si="0"/>
        <v>AD-G</v>
      </c>
      <c r="D40" s="24" t="s">
        <v>112</v>
      </c>
    </row>
    <row r="41" spans="1:4" x14ac:dyDescent="0.3">
      <c r="A41" s="51" t="s">
        <v>171</v>
      </c>
      <c r="B41" s="52" t="s">
        <v>154</v>
      </c>
      <c r="C41" s="51" t="str">
        <f t="shared" si="0"/>
        <v>AD-G</v>
      </c>
      <c r="D41" s="51" t="s">
        <v>106</v>
      </c>
    </row>
    <row r="42" spans="1:4" x14ac:dyDescent="0.3">
      <c r="A42" s="24" t="s">
        <v>172</v>
      </c>
      <c r="B42" s="53" t="s">
        <v>154</v>
      </c>
      <c r="C42" s="24" t="str">
        <f t="shared" si="0"/>
        <v>AD-G</v>
      </c>
      <c r="D42" s="24" t="s">
        <v>112</v>
      </c>
    </row>
    <row r="43" spans="1:4" x14ac:dyDescent="0.3">
      <c r="A43" s="51" t="s">
        <v>173</v>
      </c>
      <c r="B43" s="52" t="s">
        <v>128</v>
      </c>
      <c r="C43" s="51" t="str">
        <f t="shared" si="0"/>
        <v>AD-F</v>
      </c>
      <c r="D43" s="51" t="s">
        <v>106</v>
      </c>
    </row>
    <row r="44" spans="1:4" x14ac:dyDescent="0.3">
      <c r="A44" s="24" t="s">
        <v>174</v>
      </c>
      <c r="B44" s="53" t="s">
        <v>111</v>
      </c>
      <c r="C44" s="24" t="str">
        <f t="shared" si="0"/>
        <v>AD-H</v>
      </c>
      <c r="D44" s="24" t="s">
        <v>112</v>
      </c>
    </row>
    <row r="45" spans="1:4" x14ac:dyDescent="0.3">
      <c r="A45" s="51" t="s">
        <v>175</v>
      </c>
      <c r="B45" s="52" t="s">
        <v>128</v>
      </c>
      <c r="C45" s="51" t="str">
        <f t="shared" si="0"/>
        <v>AD-F</v>
      </c>
      <c r="D45" s="51" t="s">
        <v>106</v>
      </c>
    </row>
    <row r="46" spans="1:4" x14ac:dyDescent="0.3">
      <c r="A46" s="59" t="s">
        <v>176</v>
      </c>
      <c r="B46" s="60" t="s">
        <v>143</v>
      </c>
      <c r="C46" s="59" t="str">
        <f t="shared" si="0"/>
        <v>AD-B</v>
      </c>
      <c r="D46" s="59" t="s">
        <v>141</v>
      </c>
    </row>
    <row r="47" spans="1:4" x14ac:dyDescent="0.3">
      <c r="A47" s="51" t="s">
        <v>177</v>
      </c>
      <c r="B47" s="52" t="s">
        <v>133</v>
      </c>
      <c r="C47" s="51" t="str">
        <f t="shared" si="0"/>
        <v>AD-J</v>
      </c>
      <c r="D47" s="51" t="s">
        <v>106</v>
      </c>
    </row>
    <row r="48" spans="1:4" x14ac:dyDescent="0.3">
      <c r="A48" s="58" t="s">
        <v>178</v>
      </c>
      <c r="B48" s="29" t="s">
        <v>111</v>
      </c>
      <c r="C48" s="58" t="str">
        <f t="shared" si="0"/>
        <v>AD-H</v>
      </c>
      <c r="D48" s="58" t="s">
        <v>119</v>
      </c>
    </row>
    <row r="49" spans="1:4" x14ac:dyDescent="0.3">
      <c r="A49" s="58" t="s">
        <v>179</v>
      </c>
      <c r="B49" s="29" t="s">
        <v>128</v>
      </c>
      <c r="C49" s="58" t="str">
        <f t="shared" si="0"/>
        <v>AD-F</v>
      </c>
      <c r="D49" s="58" t="s">
        <v>119</v>
      </c>
    </row>
    <row r="50" spans="1:4" x14ac:dyDescent="0.3">
      <c r="A50" s="58" t="s">
        <v>180</v>
      </c>
      <c r="B50" s="29" t="s">
        <v>105</v>
      </c>
      <c r="C50" s="58" t="str">
        <f t="shared" si="0"/>
        <v>AD-C</v>
      </c>
      <c r="D50" s="58" t="s">
        <v>119</v>
      </c>
    </row>
    <row r="51" spans="1:4" x14ac:dyDescent="0.3">
      <c r="A51" s="24" t="s">
        <v>181</v>
      </c>
      <c r="B51" s="53" t="s">
        <v>138</v>
      </c>
      <c r="C51" s="24" t="str">
        <f t="shared" si="0"/>
        <v>AD-E</v>
      </c>
      <c r="D51" s="24" t="s">
        <v>112</v>
      </c>
    </row>
    <row r="52" spans="1:4" x14ac:dyDescent="0.3">
      <c r="A52" s="24" t="s">
        <v>182</v>
      </c>
      <c r="B52" s="53" t="s">
        <v>149</v>
      </c>
      <c r="C52" s="24" t="str">
        <f t="shared" si="0"/>
        <v>AD-D</v>
      </c>
      <c r="D52" s="24" t="s">
        <v>112</v>
      </c>
    </row>
    <row r="53" spans="1:4" x14ac:dyDescent="0.3">
      <c r="A53" s="51" t="s">
        <v>183</v>
      </c>
      <c r="B53" s="52" t="s">
        <v>111</v>
      </c>
      <c r="C53" s="51" t="str">
        <f t="shared" si="0"/>
        <v>AD-H</v>
      </c>
      <c r="D53" s="51" t="s">
        <v>106</v>
      </c>
    </row>
    <row r="54" spans="1:4" x14ac:dyDescent="0.3">
      <c r="A54" s="24" t="s">
        <v>184</v>
      </c>
      <c r="B54" s="53" t="s">
        <v>105</v>
      </c>
      <c r="C54" s="24" t="str">
        <f t="shared" si="0"/>
        <v>AD-C</v>
      </c>
      <c r="D54" s="24" t="s">
        <v>112</v>
      </c>
    </row>
    <row r="55" spans="1:4" x14ac:dyDescent="0.3">
      <c r="A55" s="24" t="s">
        <v>185</v>
      </c>
      <c r="B55" s="53" t="s">
        <v>128</v>
      </c>
      <c r="C55" s="24" t="str">
        <f t="shared" si="0"/>
        <v>AD-F</v>
      </c>
      <c r="D55" s="24" t="s">
        <v>112</v>
      </c>
    </row>
    <row r="56" spans="1:4" x14ac:dyDescent="0.3">
      <c r="A56" s="24" t="s">
        <v>186</v>
      </c>
      <c r="B56" s="53" t="s">
        <v>111</v>
      </c>
      <c r="C56" s="24" t="str">
        <f t="shared" si="0"/>
        <v>AD-H</v>
      </c>
      <c r="D56" s="24" t="s">
        <v>112</v>
      </c>
    </row>
    <row r="57" spans="1:4" x14ac:dyDescent="0.3">
      <c r="A57" s="32" t="s">
        <v>187</v>
      </c>
      <c r="B57" s="5" t="s">
        <v>133</v>
      </c>
      <c r="C57" s="32" t="str">
        <f t="shared" si="0"/>
        <v>AD-J</v>
      </c>
      <c r="D57" s="32" t="s">
        <v>122</v>
      </c>
    </row>
    <row r="58" spans="1:4" x14ac:dyDescent="0.3">
      <c r="A58" s="56" t="s">
        <v>188</v>
      </c>
      <c r="B58" s="57" t="s">
        <v>111</v>
      </c>
      <c r="C58" s="56" t="str">
        <f t="shared" si="0"/>
        <v>AD-H</v>
      </c>
      <c r="D58" s="56" t="s">
        <v>117</v>
      </c>
    </row>
    <row r="59" spans="1:4" x14ac:dyDescent="0.3">
      <c r="A59" s="56" t="s">
        <v>189</v>
      </c>
      <c r="B59" s="57" t="s">
        <v>154</v>
      </c>
      <c r="C59" s="56" t="str">
        <f t="shared" si="0"/>
        <v>AD-G</v>
      </c>
      <c r="D59" s="56" t="s">
        <v>117</v>
      </c>
    </row>
    <row r="60" spans="1:4" x14ac:dyDescent="0.3">
      <c r="A60" s="32" t="s">
        <v>190</v>
      </c>
      <c r="B60" s="5" t="s">
        <v>111</v>
      </c>
      <c r="C60" s="32" t="str">
        <f t="shared" si="0"/>
        <v>AD-H</v>
      </c>
      <c r="D60" s="32" t="s">
        <v>122</v>
      </c>
    </row>
    <row r="61" spans="1:4" x14ac:dyDescent="0.3">
      <c r="A61" s="56" t="s">
        <v>191</v>
      </c>
      <c r="B61" s="57" t="s">
        <v>133</v>
      </c>
      <c r="C61" s="56" t="str">
        <f t="shared" si="0"/>
        <v>AD-J</v>
      </c>
      <c r="D61" s="56" t="s">
        <v>117</v>
      </c>
    </row>
    <row r="62" spans="1:4" ht="13.5" customHeight="1" x14ac:dyDescent="0.3">
      <c r="A62" s="51" t="s">
        <v>192</v>
      </c>
      <c r="B62" s="52" t="s">
        <v>128</v>
      </c>
      <c r="C62" s="51" t="str">
        <f t="shared" si="0"/>
        <v>AD-F</v>
      </c>
      <c r="D62" s="51" t="s">
        <v>106</v>
      </c>
    </row>
    <row r="63" spans="1:4" x14ac:dyDescent="0.3">
      <c r="A63" s="51" t="s">
        <v>193</v>
      </c>
      <c r="B63" s="52" t="s">
        <v>138</v>
      </c>
      <c r="C63" s="51" t="str">
        <f t="shared" si="0"/>
        <v>AD-E</v>
      </c>
      <c r="D63" s="51" t="s">
        <v>106</v>
      </c>
    </row>
    <row r="64" spans="1:4" x14ac:dyDescent="0.3">
      <c r="A64" s="59" t="s">
        <v>194</v>
      </c>
      <c r="B64" s="60" t="s">
        <v>133</v>
      </c>
      <c r="C64" s="59" t="str">
        <f t="shared" si="0"/>
        <v>AD-J</v>
      </c>
      <c r="D64" s="59" t="s">
        <v>141</v>
      </c>
    </row>
    <row r="65" spans="1:4" x14ac:dyDescent="0.3">
      <c r="A65" s="56" t="s">
        <v>195</v>
      </c>
      <c r="B65" s="57" t="s">
        <v>149</v>
      </c>
      <c r="C65" s="56" t="str">
        <f t="shared" ref="C65:C129" si="1">CONCATENATE("AD-",B65)</f>
        <v>AD-D</v>
      </c>
      <c r="D65" s="56" t="s">
        <v>117</v>
      </c>
    </row>
    <row r="66" spans="1:4" x14ac:dyDescent="0.3">
      <c r="A66" s="56" t="s">
        <v>196</v>
      </c>
      <c r="B66" s="57" t="s">
        <v>138</v>
      </c>
      <c r="C66" s="56" t="str">
        <f t="shared" si="1"/>
        <v>AD-E</v>
      </c>
      <c r="D66" s="56" t="s">
        <v>117</v>
      </c>
    </row>
    <row r="67" spans="1:4" x14ac:dyDescent="0.3">
      <c r="A67" s="63" t="s">
        <v>197</v>
      </c>
      <c r="B67" s="64" t="s">
        <v>138</v>
      </c>
      <c r="C67" s="63" t="str">
        <f t="shared" si="1"/>
        <v>AD-E</v>
      </c>
      <c r="D67" s="63" t="s">
        <v>159</v>
      </c>
    </row>
    <row r="68" spans="1:4" x14ac:dyDescent="0.3">
      <c r="A68" s="24" t="s">
        <v>198</v>
      </c>
      <c r="B68" s="53" t="s">
        <v>128</v>
      </c>
      <c r="C68" s="24" t="str">
        <f t="shared" si="1"/>
        <v>AD-F</v>
      </c>
      <c r="D68" s="24" t="s">
        <v>112</v>
      </c>
    </row>
    <row r="69" spans="1:4" x14ac:dyDescent="0.3">
      <c r="A69" s="24" t="s">
        <v>199</v>
      </c>
      <c r="B69" s="53" t="s">
        <v>126</v>
      </c>
      <c r="C69" s="24" t="str">
        <f t="shared" si="1"/>
        <v>AD-K</v>
      </c>
      <c r="D69" s="24" t="s">
        <v>112</v>
      </c>
    </row>
    <row r="70" spans="1:4" x14ac:dyDescent="0.3">
      <c r="A70" s="24" t="s">
        <v>200</v>
      </c>
      <c r="B70" s="53" t="s">
        <v>121</v>
      </c>
      <c r="C70" s="24" t="str">
        <f t="shared" si="1"/>
        <v>AD-I</v>
      </c>
      <c r="D70" s="24" t="s">
        <v>112</v>
      </c>
    </row>
    <row r="71" spans="1:4" x14ac:dyDescent="0.3">
      <c r="A71" s="24" t="s">
        <v>201</v>
      </c>
      <c r="B71" s="53" t="s">
        <v>121</v>
      </c>
      <c r="C71" s="24" t="str">
        <f t="shared" si="1"/>
        <v>AD-I</v>
      </c>
      <c r="D71" s="24" t="s">
        <v>112</v>
      </c>
    </row>
    <row r="72" spans="1:4" x14ac:dyDescent="0.3">
      <c r="A72" s="56" t="s">
        <v>202</v>
      </c>
      <c r="B72" s="57" t="s">
        <v>111</v>
      </c>
      <c r="C72" s="56" t="str">
        <f t="shared" si="1"/>
        <v>AD-H</v>
      </c>
      <c r="D72" s="56" t="s">
        <v>117</v>
      </c>
    </row>
    <row r="73" spans="1:4" x14ac:dyDescent="0.3">
      <c r="A73" s="51" t="s">
        <v>430</v>
      </c>
      <c r="B73" s="52" t="s">
        <v>149</v>
      </c>
      <c r="C73" s="51" t="str">
        <f t="shared" si="1"/>
        <v>AD-D</v>
      </c>
      <c r="D73" s="51" t="s">
        <v>106</v>
      </c>
    </row>
    <row r="74" spans="1:4" x14ac:dyDescent="0.3">
      <c r="A74" s="51" t="s">
        <v>431</v>
      </c>
      <c r="B74" s="52" t="s">
        <v>138</v>
      </c>
      <c r="C74" s="51" t="str">
        <f t="shared" si="1"/>
        <v>AD-E</v>
      </c>
      <c r="D74" s="51" t="s">
        <v>106</v>
      </c>
    </row>
    <row r="75" spans="1:4" x14ac:dyDescent="0.3">
      <c r="A75" s="51" t="s">
        <v>432</v>
      </c>
      <c r="B75" s="52" t="s">
        <v>133</v>
      </c>
      <c r="C75" s="51" t="str">
        <f t="shared" si="1"/>
        <v>AD-J</v>
      </c>
      <c r="D75" s="51" t="s">
        <v>106</v>
      </c>
    </row>
    <row r="76" spans="1:4" x14ac:dyDescent="0.3">
      <c r="A76" s="58" t="s">
        <v>203</v>
      </c>
      <c r="B76" s="29" t="s">
        <v>133</v>
      </c>
      <c r="C76" s="58" t="str">
        <f t="shared" si="1"/>
        <v>AD-J</v>
      </c>
      <c r="D76" s="58" t="s">
        <v>119</v>
      </c>
    </row>
    <row r="77" spans="1:4" x14ac:dyDescent="0.3">
      <c r="A77" s="56" t="s">
        <v>204</v>
      </c>
      <c r="B77" s="57" t="s">
        <v>111</v>
      </c>
      <c r="C77" s="56" t="str">
        <f t="shared" si="1"/>
        <v>AD-H</v>
      </c>
      <c r="D77" s="56" t="s">
        <v>117</v>
      </c>
    </row>
    <row r="78" spans="1:4" x14ac:dyDescent="0.3">
      <c r="A78" s="58" t="s">
        <v>205</v>
      </c>
      <c r="B78" s="29" t="s">
        <v>149</v>
      </c>
      <c r="C78" s="58" t="str">
        <f t="shared" si="1"/>
        <v>AD-D</v>
      </c>
      <c r="D78" s="58" t="s">
        <v>119</v>
      </c>
    </row>
    <row r="79" spans="1:4" x14ac:dyDescent="0.3">
      <c r="A79" s="51" t="s">
        <v>206</v>
      </c>
      <c r="B79" s="52" t="s">
        <v>149</v>
      </c>
      <c r="C79" s="51" t="str">
        <f t="shared" si="1"/>
        <v>AD-D</v>
      </c>
      <c r="D79" s="51" t="s">
        <v>106</v>
      </c>
    </row>
    <row r="80" spans="1:4" x14ac:dyDescent="0.3">
      <c r="A80" s="51" t="s">
        <v>207</v>
      </c>
      <c r="B80" s="52" t="s">
        <v>105</v>
      </c>
      <c r="C80" s="51" t="str">
        <f t="shared" si="1"/>
        <v>AD-C</v>
      </c>
      <c r="D80" s="51" t="s">
        <v>106</v>
      </c>
    </row>
    <row r="81" spans="1:4" x14ac:dyDescent="0.3">
      <c r="A81" s="51" t="s">
        <v>208</v>
      </c>
      <c r="B81" s="52" t="s">
        <v>128</v>
      </c>
      <c r="C81" s="51" t="str">
        <f t="shared" si="1"/>
        <v>AD-F</v>
      </c>
      <c r="D81" s="51" t="s">
        <v>106</v>
      </c>
    </row>
    <row r="82" spans="1:4" x14ac:dyDescent="0.3">
      <c r="A82" s="58" t="s">
        <v>209</v>
      </c>
      <c r="B82" s="29" t="s">
        <v>128</v>
      </c>
      <c r="C82" s="58" t="str">
        <f t="shared" si="1"/>
        <v>AD-F</v>
      </c>
      <c r="D82" s="58" t="s">
        <v>119</v>
      </c>
    </row>
    <row r="83" spans="1:4" x14ac:dyDescent="0.3">
      <c r="A83" s="63" t="s">
        <v>210</v>
      </c>
      <c r="B83" s="64" t="s">
        <v>108</v>
      </c>
      <c r="C83" s="63" t="str">
        <f t="shared" si="1"/>
        <v>AD-L</v>
      </c>
      <c r="D83" s="63" t="s">
        <v>159</v>
      </c>
    </row>
    <row r="84" spans="1:4" x14ac:dyDescent="0.3">
      <c r="A84" s="63" t="s">
        <v>211</v>
      </c>
      <c r="B84" s="64" t="s">
        <v>126</v>
      </c>
      <c r="C84" s="63" t="str">
        <f t="shared" si="1"/>
        <v>AD-K</v>
      </c>
      <c r="D84" s="63" t="s">
        <v>159</v>
      </c>
    </row>
    <row r="85" spans="1:4" x14ac:dyDescent="0.3">
      <c r="A85" s="24" t="s">
        <v>212</v>
      </c>
      <c r="B85" s="53" t="s">
        <v>149</v>
      </c>
      <c r="C85" s="24" t="str">
        <f t="shared" si="1"/>
        <v>AD-D</v>
      </c>
      <c r="D85" s="24" t="s">
        <v>112</v>
      </c>
    </row>
    <row r="86" spans="1:4" x14ac:dyDescent="0.3">
      <c r="A86" s="24" t="s">
        <v>213</v>
      </c>
      <c r="B86" s="53" t="s">
        <v>105</v>
      </c>
      <c r="C86" s="24" t="str">
        <f t="shared" si="1"/>
        <v>AD-C</v>
      </c>
      <c r="D86" s="24" t="s">
        <v>112</v>
      </c>
    </row>
    <row r="87" spans="1:4" x14ac:dyDescent="0.3">
      <c r="A87" s="58" t="s">
        <v>214</v>
      </c>
      <c r="B87" s="29" t="s">
        <v>154</v>
      </c>
      <c r="C87" s="58" t="str">
        <f t="shared" si="1"/>
        <v>AD-G</v>
      </c>
      <c r="D87" s="58" t="s">
        <v>119</v>
      </c>
    </row>
    <row r="88" spans="1:4" x14ac:dyDescent="0.3">
      <c r="A88" s="24" t="s">
        <v>215</v>
      </c>
      <c r="B88" s="53" t="s">
        <v>154</v>
      </c>
      <c r="C88" s="24" t="str">
        <f t="shared" si="1"/>
        <v>AD-G</v>
      </c>
      <c r="D88" s="24" t="s">
        <v>112</v>
      </c>
    </row>
    <row r="89" spans="1:4" x14ac:dyDescent="0.3">
      <c r="A89" s="174" t="s">
        <v>422</v>
      </c>
      <c r="B89" s="175"/>
      <c r="C89" s="174"/>
      <c r="D89" s="174" t="s">
        <v>423</v>
      </c>
    </row>
    <row r="90" spans="1:4" x14ac:dyDescent="0.3">
      <c r="A90" s="56" t="s">
        <v>216</v>
      </c>
      <c r="B90" s="57" t="s">
        <v>111</v>
      </c>
      <c r="C90" s="56" t="str">
        <f t="shared" si="1"/>
        <v>AD-H</v>
      </c>
      <c r="D90" s="56" t="s">
        <v>117</v>
      </c>
    </row>
    <row r="91" spans="1:4" x14ac:dyDescent="0.3">
      <c r="A91" s="59" t="s">
        <v>217</v>
      </c>
      <c r="B91" s="60" t="s">
        <v>154</v>
      </c>
      <c r="C91" s="59" t="str">
        <f t="shared" si="1"/>
        <v>AD-G</v>
      </c>
      <c r="D91" s="59" t="s">
        <v>141</v>
      </c>
    </row>
    <row r="92" spans="1:4" x14ac:dyDescent="0.3">
      <c r="A92" s="59" t="s">
        <v>218</v>
      </c>
      <c r="B92" s="60" t="s">
        <v>128</v>
      </c>
      <c r="C92" s="59" t="str">
        <f t="shared" si="1"/>
        <v>AD-F</v>
      </c>
      <c r="D92" s="59" t="s">
        <v>141</v>
      </c>
    </row>
    <row r="93" spans="1:4" x14ac:dyDescent="0.3">
      <c r="A93" s="59" t="s">
        <v>219</v>
      </c>
      <c r="B93" s="60" t="s">
        <v>111</v>
      </c>
      <c r="C93" s="59" t="str">
        <f t="shared" si="1"/>
        <v>AD-H</v>
      </c>
      <c r="D93" s="59" t="s">
        <v>141</v>
      </c>
    </row>
    <row r="94" spans="1:4" x14ac:dyDescent="0.3">
      <c r="A94" s="51" t="s">
        <v>220</v>
      </c>
      <c r="B94" s="52" t="s">
        <v>121</v>
      </c>
      <c r="C94" s="51" t="str">
        <f t="shared" si="1"/>
        <v>AD-I</v>
      </c>
      <c r="D94" s="51" t="s">
        <v>106</v>
      </c>
    </row>
    <row r="95" spans="1:4" x14ac:dyDescent="0.3">
      <c r="A95" s="51" t="s">
        <v>221</v>
      </c>
      <c r="B95" s="52" t="s">
        <v>111</v>
      </c>
      <c r="C95" s="51" t="str">
        <f t="shared" si="1"/>
        <v>AD-H</v>
      </c>
      <c r="D95" s="51" t="s">
        <v>106</v>
      </c>
    </row>
    <row r="96" spans="1:4" x14ac:dyDescent="0.3">
      <c r="A96" s="51" t="s">
        <v>222</v>
      </c>
      <c r="B96" s="52" t="s">
        <v>149</v>
      </c>
      <c r="C96" s="51" t="str">
        <f t="shared" si="1"/>
        <v>AD-D</v>
      </c>
      <c r="D96" s="51" t="s">
        <v>106</v>
      </c>
    </row>
    <row r="97" spans="1:4" x14ac:dyDescent="0.3">
      <c r="A97" s="51" t="s">
        <v>223</v>
      </c>
      <c r="B97" s="52" t="s">
        <v>128</v>
      </c>
      <c r="C97" s="51" t="str">
        <f t="shared" si="1"/>
        <v>AD-F</v>
      </c>
      <c r="D97" s="51" t="s">
        <v>106</v>
      </c>
    </row>
    <row r="98" spans="1:4" x14ac:dyDescent="0.3">
      <c r="A98" s="59" t="s">
        <v>224</v>
      </c>
      <c r="B98" s="60" t="s">
        <v>111</v>
      </c>
      <c r="C98" s="59" t="str">
        <f t="shared" si="1"/>
        <v>AD-H</v>
      </c>
      <c r="D98" s="59" t="s">
        <v>141</v>
      </c>
    </row>
    <row r="99" spans="1:4" x14ac:dyDescent="0.3">
      <c r="A99" s="51" t="s">
        <v>225</v>
      </c>
      <c r="B99" s="52" t="s">
        <v>121</v>
      </c>
      <c r="C99" s="51" t="str">
        <f t="shared" si="1"/>
        <v>AD-I</v>
      </c>
      <c r="D99" s="51" t="s">
        <v>106</v>
      </c>
    </row>
    <row r="100" spans="1:4" x14ac:dyDescent="0.3">
      <c r="A100" s="51" t="s">
        <v>226</v>
      </c>
      <c r="B100" s="52" t="s">
        <v>154</v>
      </c>
      <c r="C100" s="51" t="str">
        <f t="shared" si="1"/>
        <v>AD-G</v>
      </c>
      <c r="D100" s="51" t="s">
        <v>106</v>
      </c>
    </row>
    <row r="101" spans="1:4" x14ac:dyDescent="0.3">
      <c r="A101" s="58" t="s">
        <v>227</v>
      </c>
      <c r="B101" s="29" t="s">
        <v>111</v>
      </c>
      <c r="C101" s="58" t="str">
        <f t="shared" si="1"/>
        <v>AD-H</v>
      </c>
      <c r="D101" s="58" t="s">
        <v>119</v>
      </c>
    </row>
    <row r="102" spans="1:4" x14ac:dyDescent="0.3">
      <c r="A102" s="24" t="s">
        <v>228</v>
      </c>
      <c r="B102" s="53" t="s">
        <v>111</v>
      </c>
      <c r="C102" s="24" t="str">
        <f t="shared" si="1"/>
        <v>AD-H</v>
      </c>
      <c r="D102" s="24" t="s">
        <v>112</v>
      </c>
    </row>
    <row r="103" spans="1:4" x14ac:dyDescent="0.3">
      <c r="A103" s="58" t="s">
        <v>229</v>
      </c>
      <c r="B103" s="29" t="s">
        <v>154</v>
      </c>
      <c r="C103" s="58" t="str">
        <f t="shared" si="1"/>
        <v>AD-G</v>
      </c>
      <c r="D103" s="58" t="s">
        <v>119</v>
      </c>
    </row>
    <row r="104" spans="1:4" x14ac:dyDescent="0.3">
      <c r="A104" s="63" t="s">
        <v>230</v>
      </c>
      <c r="B104" s="64" t="s">
        <v>108</v>
      </c>
      <c r="C104" s="63" t="str">
        <f t="shared" si="1"/>
        <v>AD-L</v>
      </c>
      <c r="D104" s="63" t="s">
        <v>159</v>
      </c>
    </row>
    <row r="105" spans="1:4" x14ac:dyDescent="0.3">
      <c r="A105" s="63" t="s">
        <v>231</v>
      </c>
      <c r="B105" s="64" t="s">
        <v>126</v>
      </c>
      <c r="C105" s="63" t="str">
        <f t="shared" si="1"/>
        <v>AD-K</v>
      </c>
      <c r="D105" s="63" t="s">
        <v>159</v>
      </c>
    </row>
    <row r="106" spans="1:4" x14ac:dyDescent="0.3">
      <c r="A106" s="54" t="s">
        <v>232</v>
      </c>
      <c r="B106" s="55" t="s">
        <v>114</v>
      </c>
      <c r="C106" s="54" t="str">
        <f t="shared" si="1"/>
        <v>AD-M</v>
      </c>
      <c r="D106" s="54" t="s">
        <v>115</v>
      </c>
    </row>
    <row r="107" spans="1:4" x14ac:dyDescent="0.3">
      <c r="A107" s="54" t="s">
        <v>233</v>
      </c>
      <c r="B107" s="55" t="s">
        <v>108</v>
      </c>
      <c r="C107" s="54" t="str">
        <f t="shared" si="1"/>
        <v>AD-L</v>
      </c>
      <c r="D107" s="54" t="s">
        <v>115</v>
      </c>
    </row>
    <row r="108" spans="1:4" x14ac:dyDescent="0.3">
      <c r="A108" s="54" t="s">
        <v>234</v>
      </c>
      <c r="B108" s="55" t="s">
        <v>133</v>
      </c>
      <c r="C108" s="54" t="str">
        <f t="shared" si="1"/>
        <v>AD-J</v>
      </c>
      <c r="D108" s="54" t="s">
        <v>115</v>
      </c>
    </row>
    <row r="109" spans="1:4" x14ac:dyDescent="0.3">
      <c r="A109" s="54" t="s">
        <v>235</v>
      </c>
      <c r="B109" s="55" t="s">
        <v>128</v>
      </c>
      <c r="C109" s="54" t="str">
        <f t="shared" si="1"/>
        <v>AD-F</v>
      </c>
      <c r="D109" s="54" t="s">
        <v>115</v>
      </c>
    </row>
    <row r="110" spans="1:4" x14ac:dyDescent="0.3">
      <c r="A110" s="54" t="s">
        <v>236</v>
      </c>
      <c r="B110" s="55" t="s">
        <v>138</v>
      </c>
      <c r="C110" s="54" t="str">
        <f t="shared" si="1"/>
        <v>AD-E</v>
      </c>
      <c r="D110" s="54" t="s">
        <v>115</v>
      </c>
    </row>
    <row r="111" spans="1:4" x14ac:dyDescent="0.3">
      <c r="A111" s="56" t="s">
        <v>237</v>
      </c>
      <c r="B111" s="57" t="s">
        <v>154</v>
      </c>
      <c r="C111" s="56" t="str">
        <f t="shared" si="1"/>
        <v>AD-G</v>
      </c>
      <c r="D111" s="56" t="s">
        <v>117</v>
      </c>
    </row>
    <row r="112" spans="1:4" x14ac:dyDescent="0.3">
      <c r="A112" s="56" t="s">
        <v>238</v>
      </c>
      <c r="B112" s="57" t="s">
        <v>111</v>
      </c>
      <c r="C112" s="56" t="str">
        <f t="shared" si="1"/>
        <v>AD-H</v>
      </c>
      <c r="D112" s="56" t="s">
        <v>117</v>
      </c>
    </row>
    <row r="113" spans="1:4" x14ac:dyDescent="0.3">
      <c r="A113" s="56" t="s">
        <v>239</v>
      </c>
      <c r="B113" s="57" t="s">
        <v>154</v>
      </c>
      <c r="C113" s="56" t="str">
        <f t="shared" si="1"/>
        <v>AD-G</v>
      </c>
      <c r="D113" s="56" t="s">
        <v>117</v>
      </c>
    </row>
    <row r="114" spans="1:4" x14ac:dyDescent="0.3">
      <c r="A114" s="56" t="s">
        <v>240</v>
      </c>
      <c r="B114" s="57" t="s">
        <v>138</v>
      </c>
      <c r="C114" s="56" t="str">
        <f t="shared" si="1"/>
        <v>AD-E</v>
      </c>
      <c r="D114" s="56" t="s">
        <v>117</v>
      </c>
    </row>
    <row r="115" spans="1:4" x14ac:dyDescent="0.3">
      <c r="A115" s="63" t="s">
        <v>241</v>
      </c>
      <c r="B115" s="64" t="s">
        <v>138</v>
      </c>
      <c r="C115" s="63" t="str">
        <f t="shared" si="1"/>
        <v>AD-E</v>
      </c>
      <c r="D115" s="63" t="s">
        <v>159</v>
      </c>
    </row>
    <row r="116" spans="1:4" x14ac:dyDescent="0.3">
      <c r="A116" s="24" t="s">
        <v>242</v>
      </c>
      <c r="B116" s="53" t="s">
        <v>133</v>
      </c>
      <c r="C116" s="24" t="str">
        <f t="shared" si="1"/>
        <v>AD-J</v>
      </c>
      <c r="D116" s="24" t="s">
        <v>112</v>
      </c>
    </row>
    <row r="117" spans="1:4" x14ac:dyDescent="0.3">
      <c r="A117" s="24" t="s">
        <v>243</v>
      </c>
      <c r="B117" s="53" t="s">
        <v>154</v>
      </c>
      <c r="C117" s="24" t="str">
        <f t="shared" si="1"/>
        <v>AD-G</v>
      </c>
      <c r="D117" s="24" t="s">
        <v>112</v>
      </c>
    </row>
    <row r="118" spans="1:4" x14ac:dyDescent="0.3">
      <c r="A118" s="24" t="s">
        <v>244</v>
      </c>
      <c r="B118" s="53" t="s">
        <v>154</v>
      </c>
      <c r="C118" s="24" t="str">
        <f t="shared" si="1"/>
        <v>AD-G</v>
      </c>
      <c r="D118" s="24" t="s">
        <v>112</v>
      </c>
    </row>
    <row r="119" spans="1:4" x14ac:dyDescent="0.3">
      <c r="A119" s="54" t="s">
        <v>245</v>
      </c>
      <c r="B119" s="55" t="s">
        <v>126</v>
      </c>
      <c r="C119" s="54" t="str">
        <f t="shared" si="1"/>
        <v>AD-K</v>
      </c>
      <c r="D119" s="54" t="s">
        <v>115</v>
      </c>
    </row>
    <row r="120" spans="1:4" x14ac:dyDescent="0.3">
      <c r="A120" s="56" t="s">
        <v>246</v>
      </c>
      <c r="B120" s="57" t="s">
        <v>108</v>
      </c>
      <c r="C120" s="56" t="str">
        <f t="shared" si="1"/>
        <v>AD-L</v>
      </c>
      <c r="D120" s="56" t="s">
        <v>117</v>
      </c>
    </row>
    <row r="121" spans="1:4" x14ac:dyDescent="0.3">
      <c r="A121" s="56" t="s">
        <v>247</v>
      </c>
      <c r="B121" s="57" t="s">
        <v>126</v>
      </c>
      <c r="C121" s="56" t="str">
        <f t="shared" si="1"/>
        <v>AD-K</v>
      </c>
      <c r="D121" s="56" t="s">
        <v>117</v>
      </c>
    </row>
    <row r="122" spans="1:4" x14ac:dyDescent="0.3">
      <c r="A122" s="58" t="s">
        <v>248</v>
      </c>
      <c r="B122" s="29" t="s">
        <v>133</v>
      </c>
      <c r="C122" s="58" t="str">
        <f t="shared" si="1"/>
        <v>AD-J</v>
      </c>
      <c r="D122" s="58" t="s">
        <v>119</v>
      </c>
    </row>
    <row r="123" spans="1:4" x14ac:dyDescent="0.3">
      <c r="A123" s="24" t="s">
        <v>249</v>
      </c>
      <c r="B123" s="53" t="s">
        <v>111</v>
      </c>
      <c r="C123" s="24" t="str">
        <f t="shared" si="1"/>
        <v>AD-H</v>
      </c>
      <c r="D123" s="24" t="s">
        <v>112</v>
      </c>
    </row>
    <row r="124" spans="1:4" x14ac:dyDescent="0.3">
      <c r="A124" s="32" t="s">
        <v>250</v>
      </c>
      <c r="B124" s="5" t="s">
        <v>128</v>
      </c>
      <c r="C124" s="32" t="str">
        <f t="shared" si="1"/>
        <v>AD-F</v>
      </c>
      <c r="D124" s="32" t="s">
        <v>122</v>
      </c>
    </row>
    <row r="125" spans="1:4" x14ac:dyDescent="0.3">
      <c r="A125" s="24" t="s">
        <v>251</v>
      </c>
      <c r="B125" s="53" t="s">
        <v>111</v>
      </c>
      <c r="C125" s="24" t="str">
        <f t="shared" si="1"/>
        <v>AD-H</v>
      </c>
      <c r="D125" s="24" t="s">
        <v>112</v>
      </c>
    </row>
    <row r="126" spans="1:4" x14ac:dyDescent="0.3">
      <c r="A126" s="32" t="s">
        <v>252</v>
      </c>
      <c r="B126" s="5" t="s">
        <v>111</v>
      </c>
      <c r="C126" s="32" t="str">
        <f t="shared" si="1"/>
        <v>AD-H</v>
      </c>
      <c r="D126" s="32" t="s">
        <v>122</v>
      </c>
    </row>
    <row r="127" spans="1:4" x14ac:dyDescent="0.3">
      <c r="A127" s="24" t="s">
        <v>253</v>
      </c>
      <c r="B127" s="53" t="s">
        <v>126</v>
      </c>
      <c r="C127" s="24" t="str">
        <f t="shared" si="1"/>
        <v>AD-K</v>
      </c>
      <c r="D127" s="24" t="s">
        <v>112</v>
      </c>
    </row>
    <row r="128" spans="1:4" x14ac:dyDescent="0.3">
      <c r="A128" s="56" t="s">
        <v>254</v>
      </c>
      <c r="B128" s="57" t="s">
        <v>111</v>
      </c>
      <c r="C128" s="56" t="str">
        <f t="shared" si="1"/>
        <v>AD-H</v>
      </c>
      <c r="D128" s="56" t="s">
        <v>117</v>
      </c>
    </row>
    <row r="129" spans="1:4" x14ac:dyDescent="0.3">
      <c r="A129" s="59" t="s">
        <v>255</v>
      </c>
      <c r="B129" s="60" t="s">
        <v>128</v>
      </c>
      <c r="C129" s="59" t="str">
        <f t="shared" si="1"/>
        <v>AD-F</v>
      </c>
      <c r="D129" s="59" t="s">
        <v>141</v>
      </c>
    </row>
    <row r="130" spans="1:4" x14ac:dyDescent="0.3">
      <c r="A130" s="24" t="s">
        <v>256</v>
      </c>
      <c r="B130" s="53" t="s">
        <v>154</v>
      </c>
      <c r="C130" s="24" t="str">
        <f t="shared" ref="C130:C193" si="2">CONCATENATE("AD-",B130)</f>
        <v>AD-G</v>
      </c>
      <c r="D130" s="24" t="s">
        <v>112</v>
      </c>
    </row>
    <row r="131" spans="1:4" x14ac:dyDescent="0.3">
      <c r="A131" s="51" t="s">
        <v>257</v>
      </c>
      <c r="B131" s="52" t="s">
        <v>126</v>
      </c>
      <c r="C131" s="51" t="str">
        <f t="shared" si="2"/>
        <v>AD-K</v>
      </c>
      <c r="D131" s="51" t="s">
        <v>106</v>
      </c>
    </row>
    <row r="132" spans="1:4" x14ac:dyDescent="0.3">
      <c r="A132" s="56" t="s">
        <v>258</v>
      </c>
      <c r="B132" s="57" t="s">
        <v>138</v>
      </c>
      <c r="C132" s="56" t="str">
        <f t="shared" si="2"/>
        <v>AD-E</v>
      </c>
      <c r="D132" s="56" t="s">
        <v>117</v>
      </c>
    </row>
    <row r="133" spans="1:4" x14ac:dyDescent="0.3">
      <c r="A133" s="51" t="s">
        <v>259</v>
      </c>
      <c r="B133" s="52" t="s">
        <v>108</v>
      </c>
      <c r="C133" s="51" t="str">
        <f t="shared" si="2"/>
        <v>AD-L</v>
      </c>
      <c r="D133" s="51" t="s">
        <v>106</v>
      </c>
    </row>
    <row r="134" spans="1:4" x14ac:dyDescent="0.3">
      <c r="A134" s="51" t="s">
        <v>260</v>
      </c>
      <c r="B134" s="52" t="s">
        <v>126</v>
      </c>
      <c r="C134" s="51" t="str">
        <f t="shared" si="2"/>
        <v>AD-K</v>
      </c>
      <c r="D134" s="51" t="s">
        <v>106</v>
      </c>
    </row>
    <row r="135" spans="1:4" x14ac:dyDescent="0.3">
      <c r="A135" s="24" t="s">
        <v>261</v>
      </c>
      <c r="B135" s="53" t="s">
        <v>111</v>
      </c>
      <c r="C135" s="24" t="str">
        <f t="shared" si="2"/>
        <v>AD-H</v>
      </c>
      <c r="D135" s="24" t="s">
        <v>112</v>
      </c>
    </row>
    <row r="136" spans="1:4" x14ac:dyDescent="0.3">
      <c r="A136" s="24" t="s">
        <v>262</v>
      </c>
      <c r="B136" s="53" t="s">
        <v>128</v>
      </c>
      <c r="C136" s="24" t="str">
        <f t="shared" si="2"/>
        <v>AD-F</v>
      </c>
      <c r="D136" s="24" t="s">
        <v>112</v>
      </c>
    </row>
    <row r="137" spans="1:4" x14ac:dyDescent="0.3">
      <c r="A137" s="24" t="s">
        <v>263</v>
      </c>
      <c r="B137" s="53" t="s">
        <v>126</v>
      </c>
      <c r="C137" s="24" t="str">
        <f t="shared" si="2"/>
        <v>AD-K</v>
      </c>
      <c r="D137" s="24" t="s">
        <v>112</v>
      </c>
    </row>
    <row r="138" spans="1:4" x14ac:dyDescent="0.3">
      <c r="A138" s="24" t="s">
        <v>264</v>
      </c>
      <c r="B138" s="53" t="s">
        <v>133</v>
      </c>
      <c r="C138" s="24" t="str">
        <f t="shared" si="2"/>
        <v>AD-J</v>
      </c>
      <c r="D138" s="24" t="s">
        <v>112</v>
      </c>
    </row>
    <row r="139" spans="1:4" x14ac:dyDescent="0.3">
      <c r="A139" s="54" t="s">
        <v>265</v>
      </c>
      <c r="B139" s="55" t="s">
        <v>108</v>
      </c>
      <c r="C139" s="54" t="str">
        <f t="shared" si="2"/>
        <v>AD-L</v>
      </c>
      <c r="D139" s="54" t="s">
        <v>115</v>
      </c>
    </row>
    <row r="140" spans="1:4" x14ac:dyDescent="0.3">
      <c r="A140" s="54" t="s">
        <v>266</v>
      </c>
      <c r="B140" s="55" t="s">
        <v>126</v>
      </c>
      <c r="C140" s="54" t="str">
        <f t="shared" si="2"/>
        <v>AD-K</v>
      </c>
      <c r="D140" s="54" t="s">
        <v>115</v>
      </c>
    </row>
    <row r="141" spans="1:4" x14ac:dyDescent="0.3">
      <c r="A141" s="54" t="s">
        <v>267</v>
      </c>
      <c r="B141" s="55" t="s">
        <v>154</v>
      </c>
      <c r="C141" s="54" t="str">
        <f t="shared" si="2"/>
        <v>AD-G</v>
      </c>
      <c r="D141" s="54" t="s">
        <v>115</v>
      </c>
    </row>
    <row r="142" spans="1:4" x14ac:dyDescent="0.3">
      <c r="A142" s="63" t="s">
        <v>268</v>
      </c>
      <c r="B142" s="64" t="s">
        <v>121</v>
      </c>
      <c r="C142" s="63" t="str">
        <f t="shared" si="2"/>
        <v>AD-I</v>
      </c>
      <c r="D142" s="63" t="s">
        <v>159</v>
      </c>
    </row>
    <row r="143" spans="1:4" x14ac:dyDescent="0.3">
      <c r="A143" s="58" t="s">
        <v>269</v>
      </c>
      <c r="B143" s="29" t="s">
        <v>108</v>
      </c>
      <c r="C143" s="58" t="str">
        <f t="shared" si="2"/>
        <v>AD-L</v>
      </c>
      <c r="D143" s="58" t="s">
        <v>119</v>
      </c>
    </row>
    <row r="144" spans="1:4" x14ac:dyDescent="0.3">
      <c r="A144" s="58" t="s">
        <v>270</v>
      </c>
      <c r="B144" s="29" t="s">
        <v>126</v>
      </c>
      <c r="C144" s="58" t="str">
        <f t="shared" si="2"/>
        <v>AD-K</v>
      </c>
      <c r="D144" s="58" t="s">
        <v>119</v>
      </c>
    </row>
    <row r="145" spans="1:4" x14ac:dyDescent="0.3">
      <c r="A145" s="63" t="s">
        <v>271</v>
      </c>
      <c r="B145" s="64" t="s">
        <v>138</v>
      </c>
      <c r="C145" s="63" t="str">
        <f t="shared" si="2"/>
        <v>AD-E</v>
      </c>
      <c r="D145" s="63" t="s">
        <v>159</v>
      </c>
    </row>
    <row r="146" spans="1:4" x14ac:dyDescent="0.3">
      <c r="A146" s="56" t="s">
        <v>272</v>
      </c>
      <c r="B146" s="57" t="s">
        <v>143</v>
      </c>
      <c r="C146" s="56" t="str">
        <f t="shared" si="2"/>
        <v>AD-B</v>
      </c>
      <c r="D146" s="56" t="s">
        <v>117</v>
      </c>
    </row>
    <row r="147" spans="1:4" x14ac:dyDescent="0.3">
      <c r="A147" s="24" t="s">
        <v>273</v>
      </c>
      <c r="B147" s="53" t="s">
        <v>128</v>
      </c>
      <c r="C147" s="24" t="str">
        <f t="shared" si="2"/>
        <v>AD-F</v>
      </c>
      <c r="D147" s="24" t="s">
        <v>112</v>
      </c>
    </row>
    <row r="148" spans="1:4" x14ac:dyDescent="0.3">
      <c r="A148" s="56" t="s">
        <v>274</v>
      </c>
      <c r="B148" s="57" t="s">
        <v>138</v>
      </c>
      <c r="C148" s="56" t="str">
        <f t="shared" si="2"/>
        <v>AD-E</v>
      </c>
      <c r="D148" s="56" t="s">
        <v>117</v>
      </c>
    </row>
    <row r="149" spans="1:4" x14ac:dyDescent="0.3">
      <c r="A149" s="24" t="s">
        <v>275</v>
      </c>
      <c r="B149" s="53" t="s">
        <v>121</v>
      </c>
      <c r="C149" s="24" t="str">
        <f t="shared" si="2"/>
        <v>AD-I</v>
      </c>
      <c r="D149" s="24" t="s">
        <v>112</v>
      </c>
    </row>
    <row r="150" spans="1:4" x14ac:dyDescent="0.3">
      <c r="A150" s="58" t="s">
        <v>276</v>
      </c>
      <c r="B150" s="29" t="s">
        <v>111</v>
      </c>
      <c r="C150" s="58" t="str">
        <f t="shared" si="2"/>
        <v>AD-H</v>
      </c>
      <c r="D150" s="58" t="s">
        <v>119</v>
      </c>
    </row>
    <row r="151" spans="1:4" x14ac:dyDescent="0.3">
      <c r="A151" s="58" t="s">
        <v>277</v>
      </c>
      <c r="B151" s="29" t="s">
        <v>138</v>
      </c>
      <c r="C151" s="58" t="str">
        <f t="shared" si="2"/>
        <v>AD-E</v>
      </c>
      <c r="D151" s="58" t="s">
        <v>119</v>
      </c>
    </row>
    <row r="152" spans="1:4" x14ac:dyDescent="0.3">
      <c r="A152" s="59" t="s">
        <v>278</v>
      </c>
      <c r="B152" s="60" t="s">
        <v>154</v>
      </c>
      <c r="C152" s="59" t="str">
        <f t="shared" si="2"/>
        <v>AD-G</v>
      </c>
      <c r="D152" s="59" t="s">
        <v>141</v>
      </c>
    </row>
    <row r="153" spans="1:4" x14ac:dyDescent="0.3">
      <c r="A153" s="56" t="s">
        <v>279</v>
      </c>
      <c r="B153" s="57" t="s">
        <v>105</v>
      </c>
      <c r="C153" s="56" t="str">
        <f t="shared" si="2"/>
        <v>AD-C</v>
      </c>
      <c r="D153" s="56" t="s">
        <v>117</v>
      </c>
    </row>
    <row r="154" spans="1:4" x14ac:dyDescent="0.3">
      <c r="A154" s="56" t="s">
        <v>280</v>
      </c>
      <c r="B154" s="57" t="s">
        <v>138</v>
      </c>
      <c r="C154" s="56" t="str">
        <f t="shared" si="2"/>
        <v>AD-E</v>
      </c>
      <c r="D154" s="56" t="s">
        <v>117</v>
      </c>
    </row>
    <row r="155" spans="1:4" x14ac:dyDescent="0.3">
      <c r="A155" s="51" t="s">
        <v>281</v>
      </c>
      <c r="B155" s="52" t="s">
        <v>154</v>
      </c>
      <c r="C155" s="51" t="str">
        <f t="shared" si="2"/>
        <v>AD-G</v>
      </c>
      <c r="D155" s="51" t="s">
        <v>106</v>
      </c>
    </row>
    <row r="156" spans="1:4" x14ac:dyDescent="0.3">
      <c r="A156" s="59" t="s">
        <v>282</v>
      </c>
      <c r="B156" s="60" t="s">
        <v>111</v>
      </c>
      <c r="C156" s="59" t="str">
        <f t="shared" si="2"/>
        <v>AD-H</v>
      </c>
      <c r="D156" s="59" t="s">
        <v>141</v>
      </c>
    </row>
    <row r="157" spans="1:4" x14ac:dyDescent="0.3">
      <c r="A157" s="58" t="s">
        <v>283</v>
      </c>
      <c r="B157" s="29" t="s">
        <v>111</v>
      </c>
      <c r="C157" s="58" t="str">
        <f t="shared" si="2"/>
        <v>AD-H</v>
      </c>
      <c r="D157" s="58" t="s">
        <v>119</v>
      </c>
    </row>
    <row r="158" spans="1:4" x14ac:dyDescent="0.3">
      <c r="A158" s="54" t="s">
        <v>284</v>
      </c>
      <c r="B158" s="55" t="s">
        <v>108</v>
      </c>
      <c r="C158" s="54" t="str">
        <f t="shared" si="2"/>
        <v>AD-L</v>
      </c>
      <c r="D158" s="54" t="s">
        <v>115</v>
      </c>
    </row>
    <row r="159" spans="1:4" x14ac:dyDescent="0.3">
      <c r="A159" s="54" t="s">
        <v>285</v>
      </c>
      <c r="B159" s="55" t="s">
        <v>126</v>
      </c>
      <c r="C159" s="54" t="str">
        <f t="shared" si="2"/>
        <v>AD-K</v>
      </c>
      <c r="D159" s="54" t="s">
        <v>115</v>
      </c>
    </row>
    <row r="160" spans="1:4" x14ac:dyDescent="0.3">
      <c r="A160" s="54" t="s">
        <v>286</v>
      </c>
      <c r="B160" s="55" t="s">
        <v>111</v>
      </c>
      <c r="C160" s="54" t="str">
        <f t="shared" si="2"/>
        <v>AD-H</v>
      </c>
      <c r="D160" s="54" t="s">
        <v>115</v>
      </c>
    </row>
    <row r="161" spans="1:4" x14ac:dyDescent="0.3">
      <c r="A161" s="58" t="s">
        <v>287</v>
      </c>
      <c r="B161" s="29" t="s">
        <v>126</v>
      </c>
      <c r="C161" s="58" t="str">
        <f t="shared" si="2"/>
        <v>AD-K</v>
      </c>
      <c r="D161" s="58" t="s">
        <v>119</v>
      </c>
    </row>
    <row r="162" spans="1:4" x14ac:dyDescent="0.3">
      <c r="A162" s="56" t="s">
        <v>288</v>
      </c>
      <c r="B162" s="57" t="s">
        <v>111</v>
      </c>
      <c r="C162" s="56" t="str">
        <f t="shared" si="2"/>
        <v>AD-H</v>
      </c>
      <c r="D162" s="56" t="s">
        <v>117</v>
      </c>
    </row>
    <row r="163" spans="1:4" x14ac:dyDescent="0.3">
      <c r="A163" s="59" t="s">
        <v>289</v>
      </c>
      <c r="B163" s="60" t="s">
        <v>128</v>
      </c>
      <c r="C163" s="59" t="str">
        <f t="shared" si="2"/>
        <v>AD-F</v>
      </c>
      <c r="D163" s="59" t="s">
        <v>141</v>
      </c>
    </row>
    <row r="164" spans="1:4" x14ac:dyDescent="0.3">
      <c r="A164" s="59" t="s">
        <v>290</v>
      </c>
      <c r="B164" s="60" t="s">
        <v>149</v>
      </c>
      <c r="C164" s="59" t="str">
        <f t="shared" si="2"/>
        <v>AD-D</v>
      </c>
      <c r="D164" s="59" t="s">
        <v>141</v>
      </c>
    </row>
    <row r="165" spans="1:4" x14ac:dyDescent="0.3">
      <c r="A165" s="59" t="s">
        <v>291</v>
      </c>
      <c r="B165" s="60" t="s">
        <v>154</v>
      </c>
      <c r="C165" s="59" t="str">
        <f t="shared" si="2"/>
        <v>AD-G</v>
      </c>
      <c r="D165" s="59" t="s">
        <v>141</v>
      </c>
    </row>
    <row r="166" spans="1:4" x14ac:dyDescent="0.3">
      <c r="A166" s="59" t="s">
        <v>292</v>
      </c>
      <c r="B166" s="60" t="s">
        <v>105</v>
      </c>
      <c r="C166" s="59" t="str">
        <f t="shared" si="2"/>
        <v>AD-C</v>
      </c>
      <c r="D166" s="59" t="s">
        <v>141</v>
      </c>
    </row>
    <row r="167" spans="1:4" x14ac:dyDescent="0.3">
      <c r="A167" s="51" t="s">
        <v>293</v>
      </c>
      <c r="B167" s="52" t="s">
        <v>128</v>
      </c>
      <c r="C167" s="51" t="str">
        <f t="shared" si="2"/>
        <v>AD-F</v>
      </c>
      <c r="D167" s="51" t="s">
        <v>106</v>
      </c>
    </row>
    <row r="168" spans="1:4" x14ac:dyDescent="0.3">
      <c r="A168" s="51" t="s">
        <v>294</v>
      </c>
      <c r="B168" s="52" t="s">
        <v>111</v>
      </c>
      <c r="C168" s="51" t="str">
        <f t="shared" si="2"/>
        <v>AD-H</v>
      </c>
      <c r="D168" s="51" t="s">
        <v>106</v>
      </c>
    </row>
    <row r="169" spans="1:4" x14ac:dyDescent="0.3">
      <c r="A169" s="51" t="s">
        <v>295</v>
      </c>
      <c r="B169" s="52" t="s">
        <v>111</v>
      </c>
      <c r="C169" s="51" t="str">
        <f t="shared" si="2"/>
        <v>AD-H</v>
      </c>
      <c r="D169" s="51" t="s">
        <v>106</v>
      </c>
    </row>
    <row r="170" spans="1:4" x14ac:dyDescent="0.3">
      <c r="A170" s="51" t="s">
        <v>296</v>
      </c>
      <c r="B170" s="52" t="s">
        <v>111</v>
      </c>
      <c r="C170" s="51" t="str">
        <f t="shared" si="2"/>
        <v>AD-H</v>
      </c>
      <c r="D170" s="51" t="s">
        <v>106</v>
      </c>
    </row>
    <row r="171" spans="1:4" x14ac:dyDescent="0.3">
      <c r="A171" s="51" t="s">
        <v>297</v>
      </c>
      <c r="B171" s="52" t="s">
        <v>111</v>
      </c>
      <c r="C171" s="51" t="str">
        <f t="shared" si="2"/>
        <v>AD-H</v>
      </c>
      <c r="D171" s="51" t="s">
        <v>106</v>
      </c>
    </row>
    <row r="172" spans="1:4" x14ac:dyDescent="0.3">
      <c r="A172" s="51" t="s">
        <v>298</v>
      </c>
      <c r="B172" s="52" t="s">
        <v>133</v>
      </c>
      <c r="C172" s="51" t="str">
        <f t="shared" si="2"/>
        <v>AD-J</v>
      </c>
      <c r="D172" s="51" t="s">
        <v>106</v>
      </c>
    </row>
    <row r="173" spans="1:4" x14ac:dyDescent="0.3">
      <c r="A173" s="56" t="s">
        <v>299</v>
      </c>
      <c r="B173" s="57" t="s">
        <v>126</v>
      </c>
      <c r="C173" s="56" t="str">
        <f t="shared" si="2"/>
        <v>AD-K</v>
      </c>
      <c r="D173" s="56" t="s">
        <v>117</v>
      </c>
    </row>
    <row r="174" spans="1:4" x14ac:dyDescent="0.3">
      <c r="A174" s="56" t="s">
        <v>300</v>
      </c>
      <c r="B174" s="57" t="s">
        <v>126</v>
      </c>
      <c r="C174" s="56" t="str">
        <f t="shared" si="2"/>
        <v>AD-K</v>
      </c>
      <c r="D174" s="56" t="s">
        <v>117</v>
      </c>
    </row>
    <row r="175" spans="1:4" x14ac:dyDescent="0.3">
      <c r="A175" s="59" t="s">
        <v>301</v>
      </c>
      <c r="B175" s="60" t="s">
        <v>128</v>
      </c>
      <c r="C175" s="59" t="str">
        <f t="shared" si="2"/>
        <v>AD-F</v>
      </c>
      <c r="D175" s="59" t="s">
        <v>141</v>
      </c>
    </row>
    <row r="176" spans="1:4" x14ac:dyDescent="0.3">
      <c r="A176" s="59" t="s">
        <v>302</v>
      </c>
      <c r="B176" s="60" t="s">
        <v>149</v>
      </c>
      <c r="C176" s="59" t="str">
        <f t="shared" si="2"/>
        <v>AD-D</v>
      </c>
      <c r="D176" s="59" t="s">
        <v>141</v>
      </c>
    </row>
    <row r="177" spans="1:4" x14ac:dyDescent="0.3">
      <c r="A177" s="59" t="s">
        <v>303</v>
      </c>
      <c r="B177" s="60" t="s">
        <v>154</v>
      </c>
      <c r="C177" s="59" t="str">
        <f t="shared" si="2"/>
        <v>AD-G</v>
      </c>
      <c r="D177" s="59" t="s">
        <v>141</v>
      </c>
    </row>
    <row r="178" spans="1:4" x14ac:dyDescent="0.3">
      <c r="A178" s="59" t="s">
        <v>304</v>
      </c>
      <c r="B178" s="60" t="s">
        <v>143</v>
      </c>
      <c r="C178" s="59" t="str">
        <f t="shared" si="2"/>
        <v>AD-B</v>
      </c>
      <c r="D178" s="59" t="s">
        <v>141</v>
      </c>
    </row>
    <row r="179" spans="1:4" x14ac:dyDescent="0.3">
      <c r="A179" s="56" t="s">
        <v>305</v>
      </c>
      <c r="B179" s="57" t="s">
        <v>105</v>
      </c>
      <c r="C179" s="56" t="str">
        <f t="shared" si="2"/>
        <v>AD-C</v>
      </c>
      <c r="D179" s="56" t="s">
        <v>117</v>
      </c>
    </row>
    <row r="180" spans="1:4" x14ac:dyDescent="0.3">
      <c r="A180" s="51" t="s">
        <v>306</v>
      </c>
      <c r="B180" s="52" t="s">
        <v>111</v>
      </c>
      <c r="C180" s="51" t="str">
        <f t="shared" si="2"/>
        <v>AD-H</v>
      </c>
      <c r="D180" s="51" t="s">
        <v>106</v>
      </c>
    </row>
    <row r="181" spans="1:4" x14ac:dyDescent="0.3">
      <c r="A181" s="61" t="s">
        <v>307</v>
      </c>
      <c r="B181" s="62" t="s">
        <v>143</v>
      </c>
      <c r="C181" s="61" t="str">
        <f t="shared" si="2"/>
        <v>AD-B</v>
      </c>
      <c r="D181" s="65" t="s">
        <v>308</v>
      </c>
    </row>
    <row r="182" spans="1:4" x14ac:dyDescent="0.3">
      <c r="A182" s="61" t="s">
        <v>309</v>
      </c>
      <c r="B182" s="62" t="s">
        <v>105</v>
      </c>
      <c r="C182" s="61" t="str">
        <f t="shared" si="2"/>
        <v>AD-C</v>
      </c>
      <c r="D182" s="65" t="s">
        <v>308</v>
      </c>
    </row>
    <row r="183" spans="1:4" x14ac:dyDescent="0.3">
      <c r="A183" s="61" t="s">
        <v>310</v>
      </c>
      <c r="B183" s="62" t="s">
        <v>149</v>
      </c>
      <c r="C183" s="61" t="str">
        <f t="shared" si="2"/>
        <v>AD-D</v>
      </c>
      <c r="D183" s="65" t="s">
        <v>308</v>
      </c>
    </row>
    <row r="184" spans="1:4" x14ac:dyDescent="0.3">
      <c r="A184" s="61" t="s">
        <v>311</v>
      </c>
      <c r="B184" s="62" t="s">
        <v>138</v>
      </c>
      <c r="C184" s="61" t="str">
        <f t="shared" si="2"/>
        <v>AD-E</v>
      </c>
      <c r="D184" s="65" t="s">
        <v>308</v>
      </c>
    </row>
    <row r="185" spans="1:4" x14ac:dyDescent="0.3">
      <c r="A185" s="61" t="s">
        <v>312</v>
      </c>
      <c r="B185" s="62" t="s">
        <v>128</v>
      </c>
      <c r="C185" s="61" t="str">
        <f t="shared" si="2"/>
        <v>AD-F</v>
      </c>
      <c r="D185" s="65" t="s">
        <v>308</v>
      </c>
    </row>
    <row r="186" spans="1:4" x14ac:dyDescent="0.3">
      <c r="A186" s="61" t="s">
        <v>313</v>
      </c>
      <c r="B186" s="62" t="s">
        <v>154</v>
      </c>
      <c r="C186" s="61" t="str">
        <f t="shared" si="2"/>
        <v>AD-G</v>
      </c>
      <c r="D186" s="65" t="s">
        <v>308</v>
      </c>
    </row>
    <row r="187" spans="1:4" x14ac:dyDescent="0.3">
      <c r="A187" s="61" t="s">
        <v>314</v>
      </c>
      <c r="B187" s="62" t="s">
        <v>111</v>
      </c>
      <c r="C187" s="61" t="str">
        <f t="shared" si="2"/>
        <v>AD-H</v>
      </c>
      <c r="D187" s="65" t="s">
        <v>308</v>
      </c>
    </row>
    <row r="188" spans="1:4" x14ac:dyDescent="0.3">
      <c r="A188" s="61" t="s">
        <v>315</v>
      </c>
      <c r="B188" s="62" t="s">
        <v>121</v>
      </c>
      <c r="C188" s="61" t="str">
        <f t="shared" si="2"/>
        <v>AD-I</v>
      </c>
      <c r="D188" s="65" t="s">
        <v>308</v>
      </c>
    </row>
    <row r="189" spans="1:4" x14ac:dyDescent="0.3">
      <c r="A189" s="61" t="s">
        <v>316</v>
      </c>
      <c r="B189" s="62" t="s">
        <v>133</v>
      </c>
      <c r="C189" s="61" t="str">
        <f t="shared" si="2"/>
        <v>AD-J</v>
      </c>
      <c r="D189" s="65" t="s">
        <v>308</v>
      </c>
    </row>
    <row r="190" spans="1:4" x14ac:dyDescent="0.3">
      <c r="A190" s="61" t="s">
        <v>317</v>
      </c>
      <c r="B190" s="62" t="s">
        <v>126</v>
      </c>
      <c r="C190" s="61" t="str">
        <f t="shared" si="2"/>
        <v>AD-K</v>
      </c>
      <c r="D190" s="65" t="s">
        <v>308</v>
      </c>
    </row>
    <row r="191" spans="1:4" x14ac:dyDescent="0.3">
      <c r="A191" s="61" t="s">
        <v>318</v>
      </c>
      <c r="B191" s="62" t="s">
        <v>108</v>
      </c>
      <c r="C191" s="61" t="str">
        <f t="shared" si="2"/>
        <v>AD-L</v>
      </c>
      <c r="D191" s="65" t="s">
        <v>308</v>
      </c>
    </row>
    <row r="192" spans="1:4" x14ac:dyDescent="0.3">
      <c r="A192" s="61" t="s">
        <v>319</v>
      </c>
      <c r="B192" s="62" t="s">
        <v>114</v>
      </c>
      <c r="C192" s="61" t="str">
        <f t="shared" si="2"/>
        <v>AD-M</v>
      </c>
      <c r="D192" s="65" t="s">
        <v>308</v>
      </c>
    </row>
    <row r="193" spans="1:4" x14ac:dyDescent="0.3">
      <c r="A193" s="63" t="s">
        <v>320</v>
      </c>
      <c r="B193" s="64" t="s">
        <v>111</v>
      </c>
      <c r="C193" s="63" t="str">
        <f t="shared" si="2"/>
        <v>AD-H</v>
      </c>
      <c r="D193" s="63" t="s">
        <v>159</v>
      </c>
    </row>
    <row r="194" spans="1:4" x14ac:dyDescent="0.3">
      <c r="A194" s="59" t="s">
        <v>321</v>
      </c>
      <c r="B194" s="60" t="s">
        <v>154</v>
      </c>
      <c r="C194" s="59" t="str">
        <f t="shared" ref="C194:C205" si="3">CONCATENATE("AD-",B194)</f>
        <v>AD-G</v>
      </c>
      <c r="D194" s="59" t="s">
        <v>141</v>
      </c>
    </row>
    <row r="195" spans="1:4" x14ac:dyDescent="0.3">
      <c r="A195" s="59" t="s">
        <v>322</v>
      </c>
      <c r="B195" s="60" t="s">
        <v>128</v>
      </c>
      <c r="C195" s="59" t="str">
        <f t="shared" si="3"/>
        <v>AD-F</v>
      </c>
      <c r="D195" s="59" t="s">
        <v>141</v>
      </c>
    </row>
    <row r="196" spans="1:4" x14ac:dyDescent="0.3">
      <c r="A196" s="58" t="s">
        <v>323</v>
      </c>
      <c r="B196" s="29" t="s">
        <v>128</v>
      </c>
      <c r="C196" s="58" t="str">
        <f t="shared" si="3"/>
        <v>AD-F</v>
      </c>
      <c r="D196" s="58" t="s">
        <v>119</v>
      </c>
    </row>
    <row r="197" spans="1:4" x14ac:dyDescent="0.3">
      <c r="A197" s="51" t="s">
        <v>324</v>
      </c>
      <c r="B197" s="52" t="s">
        <v>138</v>
      </c>
      <c r="C197" s="51" t="str">
        <f t="shared" si="3"/>
        <v>AD-E</v>
      </c>
      <c r="D197" s="51" t="s">
        <v>106</v>
      </c>
    </row>
    <row r="198" spans="1:4" x14ac:dyDescent="0.3">
      <c r="A198" s="51" t="s">
        <v>325</v>
      </c>
      <c r="B198" s="52" t="s">
        <v>111</v>
      </c>
      <c r="C198" s="51" t="str">
        <f t="shared" si="3"/>
        <v>AD-H</v>
      </c>
      <c r="D198" s="51" t="s">
        <v>106</v>
      </c>
    </row>
    <row r="199" spans="1:4" x14ac:dyDescent="0.3">
      <c r="A199" s="59" t="s">
        <v>326</v>
      </c>
      <c r="B199" s="60" t="s">
        <v>128</v>
      </c>
      <c r="C199" s="59" t="str">
        <f t="shared" si="3"/>
        <v>AD-F</v>
      </c>
      <c r="D199" s="59" t="s">
        <v>141</v>
      </c>
    </row>
    <row r="200" spans="1:4" x14ac:dyDescent="0.3">
      <c r="A200" s="59" t="s">
        <v>327</v>
      </c>
      <c r="B200" s="60" t="s">
        <v>149</v>
      </c>
      <c r="C200" s="59" t="str">
        <f t="shared" si="3"/>
        <v>AD-D</v>
      </c>
      <c r="D200" s="59" t="s">
        <v>141</v>
      </c>
    </row>
    <row r="201" spans="1:4" x14ac:dyDescent="0.3">
      <c r="A201" s="59" t="s">
        <v>328</v>
      </c>
      <c r="B201" s="60" t="s">
        <v>154</v>
      </c>
      <c r="C201" s="59" t="str">
        <f t="shared" si="3"/>
        <v>AD-G</v>
      </c>
      <c r="D201" s="59" t="s">
        <v>141</v>
      </c>
    </row>
    <row r="202" spans="1:4" x14ac:dyDescent="0.3">
      <c r="A202" s="24" t="s">
        <v>329</v>
      </c>
      <c r="B202" s="53" t="s">
        <v>138</v>
      </c>
      <c r="C202" s="24" t="str">
        <f t="shared" si="3"/>
        <v>AD-E</v>
      </c>
      <c r="D202" s="24" t="s">
        <v>112</v>
      </c>
    </row>
    <row r="203" spans="1:4" x14ac:dyDescent="0.3">
      <c r="A203" s="24" t="s">
        <v>330</v>
      </c>
      <c r="B203" s="53" t="s">
        <v>128</v>
      </c>
      <c r="C203" s="24" t="str">
        <f t="shared" si="3"/>
        <v>AD-F</v>
      </c>
      <c r="D203" s="24" t="s">
        <v>112</v>
      </c>
    </row>
    <row r="204" spans="1:4" x14ac:dyDescent="0.3">
      <c r="A204" s="51" t="s">
        <v>331</v>
      </c>
      <c r="B204" s="52" t="s">
        <v>128</v>
      </c>
      <c r="C204" s="51" t="str">
        <f t="shared" si="3"/>
        <v>AD-F</v>
      </c>
      <c r="D204" s="51" t="s">
        <v>106</v>
      </c>
    </row>
    <row r="205" spans="1:4" x14ac:dyDescent="0.3">
      <c r="A205" s="58" t="s">
        <v>332</v>
      </c>
      <c r="B205" s="29" t="s">
        <v>138</v>
      </c>
      <c r="C205" s="58" t="str">
        <f t="shared" si="3"/>
        <v>AD-E</v>
      </c>
      <c r="D205" s="58" t="s">
        <v>119</v>
      </c>
    </row>
  </sheetData>
  <sheetProtection selectLockedCells="1"/>
  <mergeCells count="6">
    <mergeCell ref="F17:I20"/>
    <mergeCell ref="F5:I6"/>
    <mergeCell ref="F8:I10"/>
    <mergeCell ref="F11:I13"/>
    <mergeCell ref="F4:I4"/>
    <mergeCell ref="F14:I16"/>
  </mergeCells>
  <pageMargins left="0.7" right="1.9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F27"/>
  <sheetViews>
    <sheetView zoomScaleNormal="100" zoomScaleSheetLayoutView="125" workbookViewId="0">
      <selection activeCell="B3" sqref="B3"/>
    </sheetView>
  </sheetViews>
  <sheetFormatPr defaultColWidth="17.296875" defaultRowHeight="15" x14ac:dyDescent="0.3"/>
  <cols>
    <col min="1" max="1" width="38" style="4" customWidth="1"/>
    <col min="2" max="2" width="53.796875" style="4" customWidth="1"/>
    <col min="3" max="3" width="34.5" style="4" customWidth="1"/>
    <col min="4" max="5" width="17.296875" style="4"/>
    <col min="6" max="6" width="3.796875" style="4" customWidth="1"/>
    <col min="7" max="16384" width="17.296875" style="4"/>
  </cols>
  <sheetData>
    <row r="1" spans="1:6" x14ac:dyDescent="0.3">
      <c r="A1" s="14" t="s">
        <v>32</v>
      </c>
      <c r="B1" s="15"/>
      <c r="C1" s="15"/>
      <c r="D1" s="15"/>
      <c r="E1" s="15"/>
      <c r="F1" s="15"/>
    </row>
    <row r="2" spans="1:6" ht="19.5" customHeight="1" x14ac:dyDescent="0.3">
      <c r="A2" s="15"/>
      <c r="B2" s="15"/>
      <c r="C2" s="15"/>
      <c r="D2" s="218" t="s">
        <v>389</v>
      </c>
      <c r="E2" s="219"/>
      <c r="F2" s="15"/>
    </row>
    <row r="3" spans="1:6" x14ac:dyDescent="0.3">
      <c r="A3" s="16" t="s">
        <v>54</v>
      </c>
      <c r="B3" s="77">
        <v>2018</v>
      </c>
      <c r="C3" s="15"/>
      <c r="D3" s="219"/>
      <c r="E3" s="219"/>
      <c r="F3" s="15"/>
    </row>
    <row r="4" spans="1:6" x14ac:dyDescent="0.3">
      <c r="A4" s="15"/>
      <c r="B4" s="15"/>
      <c r="C4" s="15"/>
      <c r="D4" s="216" t="s">
        <v>390</v>
      </c>
      <c r="E4" s="217"/>
      <c r="F4" s="15"/>
    </row>
    <row r="5" spans="1:6" x14ac:dyDescent="0.3">
      <c r="A5" s="16" t="s">
        <v>50</v>
      </c>
      <c r="B5" s="78"/>
      <c r="C5" s="17" t="s">
        <v>51</v>
      </c>
      <c r="D5" s="217"/>
      <c r="E5" s="217"/>
      <c r="F5" s="18"/>
    </row>
    <row r="6" spans="1:6" x14ac:dyDescent="0.3">
      <c r="A6" s="15"/>
      <c r="B6" s="15"/>
      <c r="C6" s="15"/>
      <c r="D6" s="217"/>
      <c r="E6" s="217"/>
      <c r="F6" s="15"/>
    </row>
    <row r="7" spans="1:6" x14ac:dyDescent="0.3">
      <c r="A7" s="16" t="s">
        <v>53</v>
      </c>
      <c r="B7" s="78"/>
      <c r="C7" s="17" t="s">
        <v>52</v>
      </c>
      <c r="D7" s="217"/>
      <c r="E7" s="217"/>
      <c r="F7" s="18"/>
    </row>
    <row r="8" spans="1:6" x14ac:dyDescent="0.3">
      <c r="A8" s="16" t="s">
        <v>55</v>
      </c>
      <c r="B8" s="78"/>
      <c r="C8" s="17" t="s">
        <v>57</v>
      </c>
      <c r="D8" s="217"/>
      <c r="E8" s="217"/>
      <c r="F8" s="18"/>
    </row>
    <row r="9" spans="1:6" x14ac:dyDescent="0.3">
      <c r="A9" s="16" t="s">
        <v>56</v>
      </c>
      <c r="B9" s="78"/>
      <c r="C9" s="17" t="s">
        <v>58</v>
      </c>
      <c r="D9" s="217"/>
      <c r="E9" s="217"/>
      <c r="F9" s="18"/>
    </row>
    <row r="10" spans="1:6" ht="15.5" thickBot="1" x14ac:dyDescent="0.35">
      <c r="A10" s="15"/>
      <c r="B10" s="15"/>
      <c r="C10" s="15"/>
      <c r="D10" s="15"/>
      <c r="E10" s="15"/>
      <c r="F10" s="15"/>
    </row>
    <row r="11" spans="1:6" x14ac:dyDescent="0.3">
      <c r="A11" s="15" t="s">
        <v>61</v>
      </c>
      <c r="B11" s="79"/>
      <c r="C11" s="15"/>
      <c r="D11" s="213" t="s">
        <v>335</v>
      </c>
      <c r="E11" s="66" t="b">
        <v>0</v>
      </c>
      <c r="F11" s="170"/>
    </row>
    <row r="12" spans="1:6" x14ac:dyDescent="0.3">
      <c r="A12" s="15"/>
      <c r="B12" s="79"/>
      <c r="C12" s="15"/>
      <c r="D12" s="214"/>
      <c r="E12" s="67" t="b">
        <v>0</v>
      </c>
      <c r="F12" s="170"/>
    </row>
    <row r="13" spans="1:6" ht="15.5" thickBot="1" x14ac:dyDescent="0.35">
      <c r="A13" s="15"/>
      <c r="B13" s="79"/>
      <c r="C13" s="15"/>
      <c r="D13" s="215"/>
      <c r="E13" s="68" t="b">
        <v>0</v>
      </c>
      <c r="F13" s="170"/>
    </row>
    <row r="14" spans="1:6" x14ac:dyDescent="0.3">
      <c r="A14" s="15"/>
      <c r="B14" s="15"/>
      <c r="C14" s="15"/>
      <c r="D14" s="15"/>
      <c r="E14" s="15"/>
      <c r="F14" s="15"/>
    </row>
    <row r="15" spans="1:6" x14ac:dyDescent="0.3">
      <c r="A15" s="16" t="s">
        <v>47</v>
      </c>
      <c r="B15" s="78"/>
      <c r="C15" s="15"/>
      <c r="D15" s="15"/>
      <c r="E15" s="15"/>
      <c r="F15" s="15"/>
    </row>
    <row r="16" spans="1:6" x14ac:dyDescent="0.3">
      <c r="A16" s="16" t="s">
        <v>48</v>
      </c>
      <c r="B16" s="78"/>
      <c r="C16" s="15"/>
      <c r="D16" s="15"/>
      <c r="E16" s="15"/>
      <c r="F16" s="15"/>
    </row>
    <row r="17" spans="1:6" x14ac:dyDescent="0.3">
      <c r="A17" s="16" t="s">
        <v>49</v>
      </c>
      <c r="B17" s="78"/>
      <c r="C17" s="15"/>
      <c r="D17" s="15"/>
      <c r="E17" s="15"/>
      <c r="F17" s="15"/>
    </row>
    <row r="18" spans="1:6" x14ac:dyDescent="0.3">
      <c r="A18" s="15"/>
      <c r="B18" s="15"/>
      <c r="C18" s="15"/>
      <c r="D18" s="15"/>
      <c r="E18" s="15"/>
      <c r="F18" s="15"/>
    </row>
    <row r="19" spans="1:6" x14ac:dyDescent="0.3">
      <c r="A19" s="16" t="s">
        <v>34</v>
      </c>
      <c r="B19" s="169"/>
      <c r="C19" s="17"/>
      <c r="D19" s="18"/>
      <c r="E19" s="18"/>
      <c r="F19" s="18"/>
    </row>
    <row r="20" spans="1:6" x14ac:dyDescent="0.3">
      <c r="A20" s="15"/>
      <c r="B20" s="15"/>
      <c r="C20" s="15"/>
      <c r="D20" s="15"/>
      <c r="E20" s="15"/>
      <c r="F20" s="15"/>
    </row>
    <row r="21" spans="1:6" ht="15.5" x14ac:dyDescent="0.35">
      <c r="A21" s="220" t="s">
        <v>60</v>
      </c>
      <c r="B21" s="221"/>
      <c r="C21" s="15"/>
      <c r="D21" s="15"/>
      <c r="E21" s="15"/>
      <c r="F21" s="15"/>
    </row>
    <row r="22" spans="1:6" x14ac:dyDescent="0.3">
      <c r="A22" s="16" t="s">
        <v>59</v>
      </c>
      <c r="B22" s="55"/>
      <c r="C22" s="167" t="s">
        <v>388</v>
      </c>
      <c r="D22" s="168"/>
      <c r="E22" s="168"/>
      <c r="F22" s="168"/>
    </row>
    <row r="23" spans="1:6" x14ac:dyDescent="0.3">
      <c r="A23" s="16" t="s">
        <v>35</v>
      </c>
      <c r="B23" s="55"/>
      <c r="C23" s="167" t="s">
        <v>387</v>
      </c>
      <c r="D23" s="168"/>
      <c r="E23" s="168"/>
      <c r="F23" s="168"/>
    </row>
    <row r="24" spans="1:6" x14ac:dyDescent="0.3">
      <c r="A24" s="16" t="s">
        <v>33</v>
      </c>
      <c r="B24" s="55"/>
      <c r="C24" s="167" t="s">
        <v>386</v>
      </c>
      <c r="D24" s="168"/>
      <c r="E24" s="168"/>
      <c r="F24" s="168"/>
    </row>
    <row r="25" spans="1:6" x14ac:dyDescent="0.3">
      <c r="A25" s="16" t="s">
        <v>36</v>
      </c>
      <c r="B25" s="55"/>
      <c r="C25" s="167" t="s">
        <v>385</v>
      </c>
      <c r="D25" s="15"/>
      <c r="E25" s="15"/>
      <c r="F25" s="15"/>
    </row>
    <row r="26" spans="1:6" x14ac:dyDescent="0.3">
      <c r="A26" s="15"/>
      <c r="B26" s="15"/>
      <c r="C26" s="15"/>
      <c r="D26" s="15"/>
      <c r="E26" s="15"/>
      <c r="F26" s="15"/>
    </row>
    <row r="27" spans="1:6" x14ac:dyDescent="0.3">
      <c r="A27" s="6"/>
      <c r="B27" s="6"/>
      <c r="C27" s="6"/>
      <c r="D27" s="6"/>
      <c r="E27" s="6"/>
      <c r="F27" s="6"/>
    </row>
  </sheetData>
  <sheetProtection sheet="1" objects="1" scenarios="1" selectLockedCells="1"/>
  <mergeCells count="4">
    <mergeCell ref="D11:D13"/>
    <mergeCell ref="D4:E9"/>
    <mergeCell ref="D2:E3"/>
    <mergeCell ref="A21:B21"/>
  </mergeCells>
  <pageMargins left="0.75" right="0.75" top="1" bottom="1" header="0.5" footer="0.5"/>
  <pageSetup orientation="landscape" horizontalDpi="4294967292" vertic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1</xdr:col>
                    <xdr:colOff>0</xdr:colOff>
                    <xdr:row>9</xdr:row>
                    <xdr:rowOff>184150</xdr:rowOff>
                  </from>
                  <to>
                    <xdr:col>1</xdr:col>
                    <xdr:colOff>2032000</xdr:colOff>
                    <xdr:row>11</xdr:row>
                    <xdr:rowOff>19050</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1</xdr:col>
                    <xdr:colOff>0</xdr:colOff>
                    <xdr:row>10</xdr:row>
                    <xdr:rowOff>152400</xdr:rowOff>
                  </from>
                  <to>
                    <xdr:col>1</xdr:col>
                    <xdr:colOff>2051050</xdr:colOff>
                    <xdr:row>12</xdr:row>
                    <xdr:rowOff>31750</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1</xdr:col>
                    <xdr:colOff>0</xdr:colOff>
                    <xdr:row>11</xdr:row>
                    <xdr:rowOff>171450</xdr:rowOff>
                  </from>
                  <to>
                    <xdr:col>1</xdr:col>
                    <xdr:colOff>2032000</xdr:colOff>
                    <xdr:row>13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M34"/>
  <sheetViews>
    <sheetView zoomScaleNormal="100" workbookViewId="0">
      <selection activeCell="G3" sqref="G3"/>
    </sheetView>
  </sheetViews>
  <sheetFormatPr defaultColWidth="13" defaultRowHeight="15" x14ac:dyDescent="0.3"/>
  <cols>
    <col min="1" max="1" width="10.296875" style="4" customWidth="1"/>
    <col min="2" max="2" width="8.5" style="25" customWidth="1"/>
    <col min="3" max="3" width="19.296875" style="4" customWidth="1"/>
    <col min="4" max="4" width="17.69921875" style="25" customWidth="1"/>
    <col min="5" max="5" width="6" style="4" customWidth="1"/>
    <col min="6" max="6" width="26.19921875" style="26" customWidth="1"/>
    <col min="7" max="7" width="14.5" style="46" bestFit="1" customWidth="1"/>
    <col min="8" max="8" width="13" style="47"/>
    <col min="9" max="9" width="46" style="47" customWidth="1"/>
    <col min="10" max="10" width="6.5" style="4" customWidth="1"/>
    <col min="11" max="11" width="17.796875" style="4" customWidth="1"/>
    <col min="12" max="12" width="15.5" style="4" customWidth="1"/>
    <col min="13" max="13" width="29" style="4" customWidth="1"/>
    <col min="14" max="16384" width="13" style="4"/>
  </cols>
  <sheetData>
    <row r="1" spans="1:13" ht="32.25" customHeight="1" x14ac:dyDescent="0.3">
      <c r="A1" s="224" t="s">
        <v>68</v>
      </c>
      <c r="B1" s="224"/>
      <c r="C1" s="224"/>
      <c r="D1" s="224"/>
      <c r="E1" s="19"/>
      <c r="F1" s="20"/>
      <c r="G1" s="225" t="s">
        <v>69</v>
      </c>
      <c r="H1" s="224"/>
      <c r="I1" s="224"/>
      <c r="J1" s="19"/>
      <c r="K1" s="226" t="s">
        <v>70</v>
      </c>
      <c r="L1" s="226"/>
      <c r="M1" s="226"/>
    </row>
    <row r="2" spans="1:13" x14ac:dyDescent="0.3">
      <c r="A2" s="126" t="s">
        <v>71</v>
      </c>
      <c r="B2" s="231" t="s">
        <v>72</v>
      </c>
      <c r="C2" s="232"/>
      <c r="D2" s="123" t="s">
        <v>368</v>
      </c>
      <c r="F2" s="21" t="s">
        <v>73</v>
      </c>
      <c r="G2" s="22" t="s">
        <v>74</v>
      </c>
      <c r="H2" s="22" t="s">
        <v>75</v>
      </c>
      <c r="I2" s="22" t="s">
        <v>76</v>
      </c>
      <c r="K2" s="23" t="s">
        <v>77</v>
      </c>
      <c r="L2" s="23" t="s">
        <v>78</v>
      </c>
      <c r="M2" s="23" t="s">
        <v>79</v>
      </c>
    </row>
    <row r="3" spans="1:13" x14ac:dyDescent="0.3">
      <c r="A3" s="99">
        <v>1</v>
      </c>
      <c r="B3" s="110"/>
      <c r="C3" s="145" t="str">
        <f>IF('(1)'!$S$29="","",'(1)'!$S$29)</f>
        <v/>
      </c>
      <c r="D3" s="133" t="str">
        <f>IF(C3&lt;&gt;"",+C3*(0.01*$D$18),"")</f>
        <v/>
      </c>
      <c r="E3" s="25"/>
      <c r="F3" s="26">
        <v>1</v>
      </c>
      <c r="G3" s="27"/>
      <c r="H3" s="28"/>
      <c r="I3" s="29"/>
      <c r="K3" s="28"/>
      <c r="L3" s="27"/>
      <c r="M3" s="30"/>
    </row>
    <row r="4" spans="1:13" x14ac:dyDescent="0.3">
      <c r="A4" s="100">
        <v>2</v>
      </c>
      <c r="B4" s="111"/>
      <c r="C4" s="146" t="str">
        <f>IF('(2)'!$S$29="","",'(2)'!$S$29)</f>
        <v/>
      </c>
      <c r="D4" s="134" t="str">
        <f t="shared" ref="D4:D14" si="0">IF(C4&lt;&gt;"",+C4*(0.01*$D$18),"")</f>
        <v/>
      </c>
      <c r="E4" s="25"/>
      <c r="F4" s="26">
        <v>2</v>
      </c>
      <c r="G4" s="27"/>
      <c r="H4" s="31"/>
      <c r="I4" s="29"/>
      <c r="K4" s="28"/>
      <c r="L4" s="27"/>
      <c r="M4" s="30"/>
    </row>
    <row r="5" spans="1:13" x14ac:dyDescent="0.3">
      <c r="A5" s="101">
        <v>3</v>
      </c>
      <c r="B5" s="112"/>
      <c r="C5" s="147" t="str">
        <f>IF('(3)'!$S$29="","",'(3)'!$S$29)</f>
        <v/>
      </c>
      <c r="D5" s="135" t="str">
        <f t="shared" si="0"/>
        <v/>
      </c>
      <c r="E5" s="25"/>
      <c r="F5" s="26">
        <v>3</v>
      </c>
      <c r="G5" s="27"/>
      <c r="H5" s="28"/>
      <c r="I5" s="29"/>
      <c r="K5" s="28"/>
      <c r="L5" s="27"/>
      <c r="M5" s="30"/>
    </row>
    <row r="6" spans="1:13" x14ac:dyDescent="0.3">
      <c r="A6" s="102">
        <v>4</v>
      </c>
      <c r="B6" s="113"/>
      <c r="C6" s="148" t="str">
        <f>IF('(4)'!$S$29="","",'(4)'!$S$29)</f>
        <v/>
      </c>
      <c r="D6" s="136" t="str">
        <f t="shared" si="0"/>
        <v/>
      </c>
      <c r="E6" s="25"/>
      <c r="F6" s="26">
        <v>4</v>
      </c>
      <c r="G6" s="27"/>
      <c r="H6" s="28"/>
      <c r="I6" s="29"/>
      <c r="K6" s="28"/>
      <c r="L6" s="27"/>
      <c r="M6" s="30"/>
    </row>
    <row r="7" spans="1:13" x14ac:dyDescent="0.3">
      <c r="A7" s="103">
        <v>5</v>
      </c>
      <c r="B7" s="114"/>
      <c r="C7" s="149" t="str">
        <f>IF('(5)'!$S$29="","",'(5)'!$S$29)</f>
        <v/>
      </c>
      <c r="D7" s="137" t="str">
        <f t="shared" si="0"/>
        <v/>
      </c>
      <c r="E7" s="25"/>
      <c r="F7" s="26">
        <v>5</v>
      </c>
      <c r="G7" s="27"/>
      <c r="H7" s="28"/>
      <c r="I7" s="29"/>
      <c r="K7" s="28"/>
      <c r="L7" s="27"/>
      <c r="M7" s="30"/>
    </row>
    <row r="8" spans="1:13" x14ac:dyDescent="0.3">
      <c r="A8" s="104">
        <v>6</v>
      </c>
      <c r="B8" s="115"/>
      <c r="C8" s="150" t="str">
        <f>IF('(6)'!$S$29="","",'(6)'!$S$29)</f>
        <v/>
      </c>
      <c r="D8" s="138" t="str">
        <f t="shared" si="0"/>
        <v/>
      </c>
      <c r="E8" s="25"/>
      <c r="F8" s="26">
        <v>6</v>
      </c>
      <c r="G8" s="27"/>
      <c r="H8" s="28"/>
      <c r="I8" s="29"/>
      <c r="K8" s="28"/>
      <c r="L8" s="27"/>
      <c r="M8" s="30"/>
    </row>
    <row r="9" spans="1:13" x14ac:dyDescent="0.3">
      <c r="A9" s="105">
        <v>7</v>
      </c>
      <c r="B9" s="116"/>
      <c r="C9" s="151" t="str">
        <f>IF('(7)'!$S$29="","",'(7)'!$S$29)</f>
        <v/>
      </c>
      <c r="D9" s="139" t="str">
        <f t="shared" si="0"/>
        <v/>
      </c>
      <c r="E9" s="25"/>
      <c r="F9" s="26">
        <v>7</v>
      </c>
      <c r="G9" s="27"/>
      <c r="H9" s="28"/>
      <c r="I9" s="29"/>
      <c r="K9" s="28"/>
      <c r="L9" s="27"/>
      <c r="M9" s="30"/>
    </row>
    <row r="10" spans="1:13" x14ac:dyDescent="0.3">
      <c r="A10" s="106">
        <v>8</v>
      </c>
      <c r="B10" s="117"/>
      <c r="C10" s="152" t="str">
        <f>IF('(8)'!$S$29="","",'(8)'!$S$29)</f>
        <v/>
      </c>
      <c r="D10" s="140" t="str">
        <f t="shared" si="0"/>
        <v/>
      </c>
      <c r="E10" s="25"/>
      <c r="F10" s="26">
        <v>8</v>
      </c>
      <c r="G10" s="27"/>
      <c r="H10" s="28"/>
      <c r="I10" s="29"/>
      <c r="K10" s="28"/>
      <c r="L10" s="27"/>
      <c r="M10" s="30"/>
    </row>
    <row r="11" spans="1:13" x14ac:dyDescent="0.3">
      <c r="A11" s="107">
        <v>9</v>
      </c>
      <c r="B11" s="118"/>
      <c r="C11" s="153" t="str">
        <f>IF('(9)'!$S$29="","",'(9)'!$S$29)</f>
        <v/>
      </c>
      <c r="D11" s="141" t="str">
        <f t="shared" si="0"/>
        <v/>
      </c>
      <c r="E11" s="25"/>
      <c r="F11" s="26">
        <v>9</v>
      </c>
      <c r="G11" s="27"/>
      <c r="H11" s="28"/>
      <c r="I11" s="29"/>
      <c r="K11" s="28"/>
      <c r="L11" s="27"/>
      <c r="M11" s="30"/>
    </row>
    <row r="12" spans="1:13" x14ac:dyDescent="0.3">
      <c r="A12" s="108">
        <v>10</v>
      </c>
      <c r="B12" s="119"/>
      <c r="C12" s="154" t="str">
        <f>IF('(10)'!$S$29="","",'(10)'!$S$29)</f>
        <v/>
      </c>
      <c r="D12" s="142" t="str">
        <f t="shared" si="0"/>
        <v/>
      </c>
      <c r="E12" s="25"/>
      <c r="F12" s="26">
        <v>10</v>
      </c>
      <c r="G12" s="27"/>
      <c r="H12" s="28"/>
      <c r="I12" s="29"/>
      <c r="K12" s="28"/>
      <c r="L12" s="27"/>
      <c r="M12" s="30"/>
    </row>
    <row r="13" spans="1:13" x14ac:dyDescent="0.3">
      <c r="A13" s="109">
        <v>11</v>
      </c>
      <c r="B13" s="120"/>
      <c r="C13" s="155" t="str">
        <f>IF('(11)'!$S$29="","",'(11)'!$S$29)</f>
        <v/>
      </c>
      <c r="D13" s="143" t="str">
        <f t="shared" si="0"/>
        <v/>
      </c>
      <c r="E13" s="25"/>
      <c r="F13" s="26">
        <v>11</v>
      </c>
      <c r="G13" s="27"/>
      <c r="H13" s="28"/>
      <c r="I13" s="29"/>
      <c r="K13" s="28"/>
      <c r="L13" s="27"/>
      <c r="M13" s="30"/>
    </row>
    <row r="14" spans="1:13" x14ac:dyDescent="0.3">
      <c r="A14" s="122">
        <v>12</v>
      </c>
      <c r="B14" s="121"/>
      <c r="C14" s="156" t="str">
        <f>IF('(12)'!$S$29="","",'(12)'!$S$29)</f>
        <v/>
      </c>
      <c r="D14" s="144" t="str">
        <f t="shared" si="0"/>
        <v/>
      </c>
      <c r="E14" s="25"/>
      <c r="F14" s="26">
        <v>12</v>
      </c>
      <c r="G14" s="27"/>
      <c r="H14" s="28"/>
      <c r="I14" s="29"/>
      <c r="K14" s="28"/>
      <c r="L14" s="27"/>
      <c r="M14" s="30"/>
    </row>
    <row r="15" spans="1:13" x14ac:dyDescent="0.3">
      <c r="A15" s="33"/>
      <c r="B15" s="34"/>
      <c r="C15" s="35"/>
      <c r="D15" s="36"/>
      <c r="E15" s="37"/>
      <c r="F15" s="38"/>
      <c r="G15" s="27"/>
      <c r="H15" s="29"/>
      <c r="I15" s="29"/>
      <c r="K15" s="28"/>
      <c r="L15" s="27"/>
      <c r="M15" s="30"/>
    </row>
    <row r="16" spans="1:13" x14ac:dyDescent="0.3">
      <c r="A16" s="227" t="s">
        <v>80</v>
      </c>
      <c r="B16" s="228"/>
      <c r="C16" s="157">
        <f>SUM(C3:C14)</f>
        <v>0</v>
      </c>
      <c r="D16" s="39"/>
      <c r="E16" s="37"/>
      <c r="F16" s="4"/>
      <c r="G16" s="4"/>
      <c r="H16" s="4"/>
      <c r="I16" s="4"/>
    </row>
    <row r="17" spans="1:13" x14ac:dyDescent="0.3">
      <c r="A17" s="37"/>
      <c r="B17" s="40"/>
      <c r="C17" s="37"/>
      <c r="D17" s="40"/>
      <c r="E17" s="37"/>
      <c r="F17" s="4"/>
      <c r="G17" s="4"/>
      <c r="H17" s="4"/>
      <c r="I17" s="4"/>
    </row>
    <row r="18" spans="1:13" x14ac:dyDescent="0.3">
      <c r="A18" s="37"/>
      <c r="B18" s="124" t="s">
        <v>369</v>
      </c>
      <c r="C18" s="125" t="s">
        <v>370</v>
      </c>
      <c r="D18" s="131">
        <v>70</v>
      </c>
      <c r="E18" s="37"/>
      <c r="F18" s="4"/>
      <c r="G18" s="4"/>
      <c r="H18" s="4"/>
      <c r="I18" s="4"/>
    </row>
    <row r="19" spans="1:13" x14ac:dyDescent="0.3">
      <c r="A19" s="37"/>
      <c r="B19" s="40"/>
      <c r="C19" s="37"/>
      <c r="D19" s="40"/>
      <c r="E19" s="41"/>
      <c r="F19" s="4"/>
      <c r="G19" s="4"/>
      <c r="H19" s="4"/>
      <c r="I19" s="4"/>
    </row>
    <row r="20" spans="1:13" x14ac:dyDescent="0.3">
      <c r="A20" s="37"/>
      <c r="B20" s="40"/>
      <c r="C20" s="37"/>
      <c r="D20" s="40"/>
      <c r="E20" s="37"/>
      <c r="F20" s="37"/>
      <c r="G20" s="37"/>
      <c r="H20" s="37"/>
      <c r="I20" s="37"/>
      <c r="J20" s="37"/>
      <c r="K20" s="37"/>
      <c r="L20" s="37"/>
      <c r="M20" s="37"/>
    </row>
    <row r="21" spans="1:13" x14ac:dyDescent="0.3">
      <c r="A21" s="233"/>
      <c r="B21" s="234"/>
      <c r="C21" s="130" t="s">
        <v>81</v>
      </c>
      <c r="D21" s="132">
        <f>SUM(D3:D14)</f>
        <v>0</v>
      </c>
      <c r="E21" s="37"/>
      <c r="F21" s="42" t="s">
        <v>82</v>
      </c>
      <c r="G21" s="43">
        <f>SUM(G3:G15)</f>
        <v>0</v>
      </c>
      <c r="H21" s="44"/>
      <c r="I21" s="44"/>
      <c r="J21" s="37"/>
      <c r="K21" s="128" t="s">
        <v>83</v>
      </c>
      <c r="L21" s="129">
        <f>SUM(L3:L15)</f>
        <v>0</v>
      </c>
      <c r="M21" s="37"/>
    </row>
    <row r="22" spans="1:13" x14ac:dyDescent="0.3">
      <c r="A22" s="37"/>
      <c r="B22" s="40"/>
      <c r="C22" s="37"/>
      <c r="D22" s="40"/>
      <c r="E22" s="37"/>
      <c r="F22" s="127" t="s">
        <v>371</v>
      </c>
      <c r="G22" s="45"/>
      <c r="H22" s="44"/>
      <c r="I22" s="44"/>
      <c r="J22" s="37"/>
      <c r="K22" s="37"/>
      <c r="L22" s="37"/>
      <c r="M22" s="37"/>
    </row>
    <row r="23" spans="1:13" x14ac:dyDescent="0.3">
      <c r="A23" s="37"/>
      <c r="B23" s="40"/>
      <c r="C23" s="37"/>
      <c r="D23" s="40"/>
      <c r="E23" s="37"/>
      <c r="F23" s="127"/>
      <c r="G23" s="45"/>
      <c r="H23" s="44"/>
      <c r="I23" s="44"/>
      <c r="J23" s="37"/>
      <c r="K23" s="37"/>
      <c r="L23" s="37"/>
      <c r="M23" s="37"/>
    </row>
    <row r="25" spans="1:13" x14ac:dyDescent="0.3">
      <c r="B25" s="229" t="s">
        <v>342</v>
      </c>
      <c r="C25" s="230"/>
      <c r="D25" s="230"/>
      <c r="E25" s="230"/>
      <c r="F25" s="230"/>
      <c r="G25" s="230"/>
      <c r="H25" s="230"/>
      <c r="I25" s="230"/>
    </row>
    <row r="26" spans="1:13" x14ac:dyDescent="0.3">
      <c r="B26" s="230"/>
      <c r="C26" s="230"/>
      <c r="D26" s="230"/>
      <c r="E26" s="230"/>
      <c r="F26" s="230"/>
      <c r="G26" s="230"/>
      <c r="H26" s="230"/>
      <c r="I26" s="230"/>
    </row>
    <row r="27" spans="1:13" x14ac:dyDescent="0.3">
      <c r="B27" s="230"/>
      <c r="C27" s="230"/>
      <c r="D27" s="230"/>
      <c r="E27" s="230"/>
      <c r="F27" s="230"/>
      <c r="G27" s="230"/>
      <c r="H27" s="230"/>
      <c r="I27" s="230"/>
    </row>
    <row r="28" spans="1:13" x14ac:dyDescent="0.3">
      <c r="B28" s="230"/>
      <c r="C28" s="230"/>
      <c r="D28" s="230"/>
      <c r="E28" s="230"/>
      <c r="F28" s="230"/>
      <c r="G28" s="230"/>
      <c r="H28" s="230"/>
      <c r="I28" s="230"/>
    </row>
    <row r="29" spans="1:13" x14ac:dyDescent="0.3">
      <c r="B29" s="222" t="s">
        <v>84</v>
      </c>
      <c r="C29" s="223"/>
      <c r="D29" s="223"/>
      <c r="E29" s="223"/>
      <c r="F29" s="223"/>
      <c r="G29" s="223"/>
      <c r="H29" s="223"/>
      <c r="I29" s="223"/>
    </row>
    <row r="30" spans="1:13" x14ac:dyDescent="0.3">
      <c r="B30" s="223"/>
      <c r="C30" s="223"/>
      <c r="D30" s="223"/>
      <c r="E30" s="223"/>
      <c r="F30" s="223"/>
      <c r="G30" s="223"/>
      <c r="H30" s="223"/>
      <c r="I30" s="223"/>
    </row>
    <row r="31" spans="1:13" x14ac:dyDescent="0.3">
      <c r="B31" s="223"/>
      <c r="C31" s="223"/>
      <c r="D31" s="223"/>
      <c r="E31" s="223"/>
      <c r="F31" s="223"/>
      <c r="G31" s="223"/>
      <c r="H31" s="223"/>
      <c r="I31" s="223"/>
    </row>
    <row r="32" spans="1:13" x14ac:dyDescent="0.3">
      <c r="B32" s="223"/>
      <c r="C32" s="223"/>
      <c r="D32" s="223"/>
      <c r="E32" s="223"/>
      <c r="F32" s="223"/>
      <c r="G32" s="223"/>
      <c r="H32" s="223"/>
      <c r="I32" s="223"/>
    </row>
    <row r="33" spans="2:9" x14ac:dyDescent="0.3">
      <c r="B33" s="223"/>
      <c r="C33" s="223"/>
      <c r="D33" s="223"/>
      <c r="E33" s="223"/>
      <c r="F33" s="223"/>
      <c r="G33" s="223"/>
      <c r="H33" s="223"/>
      <c r="I33" s="223"/>
    </row>
    <row r="34" spans="2:9" x14ac:dyDescent="0.3">
      <c r="B34" s="223"/>
      <c r="C34" s="223"/>
      <c r="D34" s="223"/>
      <c r="E34" s="223"/>
      <c r="F34" s="223"/>
      <c r="G34" s="223"/>
      <c r="H34" s="223"/>
      <c r="I34" s="223"/>
    </row>
  </sheetData>
  <sheetProtection sheet="1" objects="1" scenarios="1" selectLockedCells="1"/>
  <mergeCells count="8">
    <mergeCell ref="B29:I34"/>
    <mergeCell ref="A1:D1"/>
    <mergeCell ref="G1:I1"/>
    <mergeCell ref="K1:M1"/>
    <mergeCell ref="A16:B16"/>
    <mergeCell ref="B25:I28"/>
    <mergeCell ref="B2:C2"/>
    <mergeCell ref="A21:B21"/>
  </mergeCells>
  <pageMargins left="0.75" right="0.75" top="1" bottom="1" header="0.5" footer="0.5"/>
  <pageSetup orientation="landscape" r:id="rId1"/>
  <headerFooter alignWithMargins="0"/>
  <colBreaks count="2" manualBreakCount="2">
    <brk id="5" max="22" man="1"/>
    <brk id="10" max="22"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W53"/>
  <sheetViews>
    <sheetView zoomScaleNormal="100" workbookViewId="0">
      <selection activeCell="B21" sqref="B21"/>
    </sheetView>
  </sheetViews>
  <sheetFormatPr defaultRowHeight="13" x14ac:dyDescent="0.3"/>
  <cols>
    <col min="1" max="1" width="8.796875" customWidth="1"/>
    <col min="2" max="2" width="9.5" customWidth="1"/>
    <col min="3" max="4" width="9.296875" customWidth="1"/>
    <col min="5" max="5" width="8.69921875" customWidth="1"/>
    <col min="6" max="7" width="9.296875" customWidth="1"/>
    <col min="8" max="8" width="9" customWidth="1"/>
    <col min="9" max="10" width="9.296875" customWidth="1"/>
    <col min="11" max="11" width="9" customWidth="1"/>
    <col min="12" max="12" width="10" customWidth="1"/>
    <col min="13" max="13" width="9.296875" customWidth="1"/>
    <col min="14" max="14" width="8" customWidth="1"/>
    <col min="15" max="16" width="9.296875" customWidth="1"/>
    <col min="17" max="17" width="8.69921875" customWidth="1"/>
    <col min="18" max="19" width="9.296875" customWidth="1"/>
    <col min="20" max="20" width="8.296875" customWidth="1"/>
    <col min="21" max="21" width="2.19921875" customWidth="1"/>
    <col min="23" max="23" width="64.19921875" customWidth="1"/>
    <col min="24" max="24" width="10.796875" customWidth="1"/>
  </cols>
  <sheetData>
    <row r="1" spans="1:23" ht="11.25" customHeight="1" x14ac:dyDescent="0.3">
      <c r="A1" s="286" t="s">
        <v>0</v>
      </c>
      <c r="B1" s="287"/>
      <c r="C1" s="287"/>
      <c r="D1" s="287"/>
      <c r="E1" s="287"/>
      <c r="F1" s="287"/>
      <c r="G1" s="287"/>
      <c r="H1" s="287"/>
      <c r="I1" s="287"/>
      <c r="J1" s="287"/>
      <c r="K1" s="287"/>
      <c r="L1" s="287"/>
      <c r="M1" s="288"/>
      <c r="N1" s="296" t="s">
        <v>30</v>
      </c>
      <c r="O1" s="297"/>
      <c r="P1" s="297"/>
      <c r="Q1" s="297"/>
      <c r="R1" s="297"/>
      <c r="S1" s="297"/>
      <c r="T1" s="298"/>
    </row>
    <row r="2" spans="1:23" ht="23.25" customHeight="1" x14ac:dyDescent="0.3">
      <c r="A2" s="289"/>
      <c r="B2" s="290"/>
      <c r="C2" s="290"/>
      <c r="D2" s="290"/>
      <c r="E2" s="290"/>
      <c r="F2" s="290"/>
      <c r="G2" s="290"/>
      <c r="H2" s="290"/>
      <c r="I2" s="290"/>
      <c r="J2" s="290"/>
      <c r="K2" s="290"/>
      <c r="L2" s="290"/>
      <c r="M2" s="291"/>
      <c r="N2" s="283">
        <f>+'Employee Info'!B5</f>
        <v>0</v>
      </c>
      <c r="O2" s="284"/>
      <c r="P2" s="284"/>
      <c r="Q2" s="284"/>
      <c r="R2" s="284"/>
      <c r="S2" s="284"/>
      <c r="T2" s="285"/>
    </row>
    <row r="3" spans="1:23" ht="9.75" customHeight="1" x14ac:dyDescent="0.3">
      <c r="A3" s="237" t="s">
        <v>31</v>
      </c>
      <c r="B3" s="299"/>
      <c r="C3" s="299"/>
      <c r="D3" s="299"/>
      <c r="E3" s="299"/>
      <c r="F3" s="299"/>
      <c r="G3" s="300"/>
      <c r="H3" s="266" t="s">
        <v>39</v>
      </c>
      <c r="I3" s="299"/>
      <c r="J3" s="299"/>
      <c r="K3" s="299"/>
      <c r="L3" s="299"/>
      <c r="M3" s="300"/>
      <c r="N3" s="301" t="s">
        <v>1</v>
      </c>
      <c r="O3" s="238"/>
      <c r="P3" s="238"/>
      <c r="Q3" s="238"/>
      <c r="R3" s="238"/>
      <c r="S3" s="238"/>
      <c r="T3" s="239"/>
    </row>
    <row r="4" spans="1:23" ht="18" customHeight="1" x14ac:dyDescent="0.3">
      <c r="A4" s="281">
        <f>+'Employee Info'!B19</f>
        <v>0</v>
      </c>
      <c r="B4" s="282"/>
      <c r="C4" s="282"/>
      <c r="D4" s="282"/>
      <c r="E4" s="282"/>
      <c r="F4" s="282"/>
      <c r="G4" s="282"/>
      <c r="H4" s="292"/>
      <c r="I4" s="293"/>
      <c r="J4" s="294"/>
      <c r="K4" s="293"/>
      <c r="L4" s="294"/>
      <c r="M4" s="295"/>
      <c r="N4" s="283">
        <f>+'Employee Info'!B7</f>
        <v>0</v>
      </c>
      <c r="O4" s="284"/>
      <c r="P4" s="284"/>
      <c r="Q4" s="284"/>
      <c r="R4" s="284"/>
      <c r="S4" s="284"/>
      <c r="T4" s="285"/>
    </row>
    <row r="5" spans="1:23" ht="9.75" customHeight="1" x14ac:dyDescent="0.3">
      <c r="A5" s="237" t="s">
        <v>40</v>
      </c>
      <c r="B5" s="238"/>
      <c r="C5" s="238"/>
      <c r="D5" s="238"/>
      <c r="E5" s="238"/>
      <c r="F5" s="238"/>
      <c r="G5" s="238"/>
      <c r="H5" s="238"/>
      <c r="I5" s="238"/>
      <c r="J5" s="238"/>
      <c r="K5" s="238"/>
      <c r="L5" s="268"/>
      <c r="M5" s="301" t="s">
        <v>2</v>
      </c>
      <c r="N5" s="238"/>
      <c r="O5" s="238"/>
      <c r="P5" s="268"/>
      <c r="Q5" s="301" t="s">
        <v>3</v>
      </c>
      <c r="R5" s="238"/>
      <c r="S5" s="238"/>
      <c r="T5" s="239"/>
    </row>
    <row r="6" spans="1:23" ht="17.25" customHeight="1" x14ac:dyDescent="0.3">
      <c r="A6" s="281" t="str">
        <f>CONCATENATE('Employee Info'!B15," ",'Employee Info'!B16," ",'Employee Info'!B17)</f>
        <v xml:space="preserve">  </v>
      </c>
      <c r="B6" s="282"/>
      <c r="C6" s="282"/>
      <c r="D6" s="282"/>
      <c r="E6" s="282"/>
      <c r="F6" s="282"/>
      <c r="G6" s="282"/>
      <c r="H6" s="282"/>
      <c r="I6" s="282"/>
      <c r="J6" s="282"/>
      <c r="K6" s="282"/>
      <c r="L6" s="282"/>
      <c r="M6" s="308">
        <f>+'Employee Info'!B8</f>
        <v>0</v>
      </c>
      <c r="N6" s="282"/>
      <c r="O6" s="282"/>
      <c r="P6" s="282"/>
      <c r="Q6" s="308">
        <f>+'Employee Info'!B9</f>
        <v>0</v>
      </c>
      <c r="R6" s="282"/>
      <c r="S6" s="282"/>
      <c r="T6" s="309"/>
    </row>
    <row r="7" spans="1:23" ht="6.75" customHeight="1" thickBot="1" x14ac:dyDescent="0.35">
      <c r="A7" s="305"/>
      <c r="B7" s="306"/>
      <c r="C7" s="306"/>
      <c r="D7" s="306"/>
      <c r="E7" s="306"/>
      <c r="F7" s="306"/>
      <c r="G7" s="306"/>
      <c r="H7" s="306"/>
      <c r="I7" s="306"/>
      <c r="J7" s="306"/>
      <c r="K7" s="306"/>
      <c r="L7" s="306"/>
      <c r="M7" s="306"/>
      <c r="N7" s="306"/>
      <c r="O7" s="306"/>
      <c r="P7" s="306"/>
      <c r="Q7" s="306"/>
      <c r="R7" s="306"/>
      <c r="S7" s="306"/>
      <c r="T7" s="307"/>
    </row>
    <row r="8" spans="1:23" ht="10.9" customHeight="1" x14ac:dyDescent="0.3">
      <c r="A8" s="302" t="s">
        <v>4</v>
      </c>
      <c r="B8" s="303"/>
      <c r="C8" s="303"/>
      <c r="D8" s="303"/>
      <c r="E8" s="304"/>
      <c r="F8" s="302" t="s">
        <v>5</v>
      </c>
      <c r="G8" s="303"/>
      <c r="H8" s="303"/>
      <c r="I8" s="303"/>
      <c r="J8" s="304"/>
      <c r="K8" s="302" t="s">
        <v>6</v>
      </c>
      <c r="L8" s="303"/>
      <c r="M8" s="303"/>
      <c r="N8" s="303"/>
      <c r="O8" s="304"/>
      <c r="P8" s="302" t="s">
        <v>7</v>
      </c>
      <c r="Q8" s="303"/>
      <c r="R8" s="303"/>
      <c r="S8" s="303"/>
      <c r="T8" s="304"/>
    </row>
    <row r="9" spans="1:23" ht="16.149999999999999" customHeight="1" x14ac:dyDescent="0.3">
      <c r="A9" s="277"/>
      <c r="B9" s="278"/>
      <c r="C9" s="278"/>
      <c r="D9" s="278"/>
      <c r="E9" s="279"/>
      <c r="F9" s="273" t="s">
        <v>41</v>
      </c>
      <c r="G9" s="274"/>
      <c r="H9" s="275"/>
      <c r="I9" s="275"/>
      <c r="J9" s="276"/>
      <c r="K9" s="273" t="s">
        <v>42</v>
      </c>
      <c r="L9" s="274"/>
      <c r="M9" s="80"/>
      <c r="N9" s="275"/>
      <c r="O9" s="276"/>
      <c r="P9" s="273" t="s">
        <v>42</v>
      </c>
      <c r="Q9" s="274"/>
      <c r="R9" s="80"/>
      <c r="S9" s="80"/>
      <c r="T9" s="81"/>
    </row>
    <row r="10" spans="1:23" ht="9" customHeight="1" x14ac:dyDescent="0.3">
      <c r="A10" s="237" t="s">
        <v>38</v>
      </c>
      <c r="B10" s="238"/>
      <c r="C10" s="238"/>
      <c r="D10" s="238"/>
      <c r="E10" s="239"/>
      <c r="F10" s="280" t="s">
        <v>8</v>
      </c>
      <c r="G10" s="238"/>
      <c r="H10" s="238"/>
      <c r="I10" s="238"/>
      <c r="J10" s="239"/>
      <c r="K10" s="280" t="s">
        <v>8</v>
      </c>
      <c r="L10" s="238"/>
      <c r="M10" s="238"/>
      <c r="N10" s="238"/>
      <c r="O10" s="239"/>
      <c r="P10" s="280" t="s">
        <v>8</v>
      </c>
      <c r="Q10" s="238"/>
      <c r="R10" s="238"/>
      <c r="S10" s="238"/>
      <c r="T10" s="239"/>
    </row>
    <row r="11" spans="1:23" ht="21" customHeight="1" x14ac:dyDescent="0.3">
      <c r="A11" s="264"/>
      <c r="B11" s="271"/>
      <c r="C11" s="271"/>
      <c r="D11" s="271"/>
      <c r="E11" s="272"/>
      <c r="F11" s="264"/>
      <c r="G11" s="271"/>
      <c r="H11" s="271"/>
      <c r="I11" s="271"/>
      <c r="J11" s="272"/>
      <c r="K11" s="264"/>
      <c r="L11" s="271"/>
      <c r="M11" s="271"/>
      <c r="N11" s="271"/>
      <c r="O11" s="272"/>
      <c r="P11" s="264"/>
      <c r="Q11" s="271"/>
      <c r="R11" s="271"/>
      <c r="S11" s="271"/>
      <c r="T11" s="272"/>
    </row>
    <row r="12" spans="1:23" ht="9.75" customHeight="1" x14ac:dyDescent="0.3">
      <c r="A12" s="280" t="s">
        <v>9</v>
      </c>
      <c r="B12" s="238"/>
      <c r="C12" s="238"/>
      <c r="D12" s="238"/>
      <c r="E12" s="239"/>
      <c r="F12" s="280" t="s">
        <v>9</v>
      </c>
      <c r="G12" s="238"/>
      <c r="H12" s="238"/>
      <c r="I12" s="238"/>
      <c r="J12" s="239"/>
      <c r="K12" s="280" t="s">
        <v>9</v>
      </c>
      <c r="L12" s="238"/>
      <c r="M12" s="238"/>
      <c r="N12" s="238"/>
      <c r="O12" s="239"/>
      <c r="P12" s="280" t="s">
        <v>9</v>
      </c>
      <c r="Q12" s="238"/>
      <c r="R12" s="238"/>
      <c r="S12" s="238"/>
      <c r="T12" s="239"/>
    </row>
    <row r="13" spans="1:23" ht="21" customHeight="1" x14ac:dyDescent="0.3">
      <c r="A13" s="264"/>
      <c r="B13" s="271"/>
      <c r="C13" s="271"/>
      <c r="D13" s="271"/>
      <c r="E13" s="272"/>
      <c r="F13" s="264"/>
      <c r="G13" s="271"/>
      <c r="H13" s="271"/>
      <c r="I13" s="271"/>
      <c r="J13" s="272"/>
      <c r="K13" s="264"/>
      <c r="L13" s="271"/>
      <c r="M13" s="271"/>
      <c r="N13" s="271"/>
      <c r="O13" s="272"/>
      <c r="P13" s="264"/>
      <c r="Q13" s="271"/>
      <c r="R13" s="271"/>
      <c r="S13" s="271"/>
      <c r="T13" s="272"/>
    </row>
    <row r="14" spans="1:23" ht="18.75" customHeight="1" x14ac:dyDescent="0.3">
      <c r="A14" s="237" t="s">
        <v>353</v>
      </c>
      <c r="B14" s="268"/>
      <c r="C14" s="266" t="s">
        <v>352</v>
      </c>
      <c r="D14" s="238"/>
      <c r="E14" s="239"/>
      <c r="F14" s="237" t="s">
        <v>353</v>
      </c>
      <c r="G14" s="268"/>
      <c r="H14" s="266" t="s">
        <v>352</v>
      </c>
      <c r="I14" s="238"/>
      <c r="J14" s="239"/>
      <c r="K14" s="237" t="s">
        <v>355</v>
      </c>
      <c r="L14" s="268"/>
      <c r="M14" s="266" t="s">
        <v>352</v>
      </c>
      <c r="N14" s="238"/>
      <c r="O14" s="239"/>
      <c r="P14" s="237" t="s">
        <v>355</v>
      </c>
      <c r="Q14" s="268"/>
      <c r="R14" s="266" t="s">
        <v>356</v>
      </c>
      <c r="S14" s="238"/>
      <c r="T14" s="239"/>
    </row>
    <row r="15" spans="1:23" ht="20.25" customHeight="1" x14ac:dyDescent="0.3">
      <c r="A15" s="264"/>
      <c r="B15" s="265"/>
      <c r="C15" s="88" t="str">
        <f>IF(A11="","","O -")</f>
        <v/>
      </c>
      <c r="D15" s="269"/>
      <c r="E15" s="270"/>
      <c r="F15" s="264"/>
      <c r="G15" s="265"/>
      <c r="H15" s="88" t="str">
        <f>IF(F11="","","O -")</f>
        <v/>
      </c>
      <c r="I15" s="269"/>
      <c r="J15" s="270"/>
      <c r="K15" s="264"/>
      <c r="L15" s="265"/>
      <c r="M15" s="88" t="str">
        <f>IF(K11="","","O -")</f>
        <v/>
      </c>
      <c r="N15" s="269"/>
      <c r="O15" s="270"/>
      <c r="P15" s="264"/>
      <c r="Q15" s="265"/>
      <c r="R15" s="88" t="str">
        <f>IF(P11="","","O -")</f>
        <v/>
      </c>
      <c r="S15" s="269"/>
      <c r="T15" s="270"/>
    </row>
    <row r="16" spans="1:23" ht="18" customHeight="1" x14ac:dyDescent="0.3">
      <c r="A16" s="237" t="s">
        <v>354</v>
      </c>
      <c r="B16" s="268"/>
      <c r="C16" s="8" t="s">
        <v>10</v>
      </c>
      <c r="D16" s="266" t="s">
        <v>357</v>
      </c>
      <c r="E16" s="267"/>
      <c r="F16" s="237" t="s">
        <v>347</v>
      </c>
      <c r="G16" s="268"/>
      <c r="H16" s="13" t="s">
        <v>43</v>
      </c>
      <c r="I16" s="266" t="s">
        <v>357</v>
      </c>
      <c r="J16" s="267"/>
      <c r="K16" s="237" t="s">
        <v>346</v>
      </c>
      <c r="L16" s="268"/>
      <c r="M16" s="8" t="s">
        <v>10</v>
      </c>
      <c r="N16" s="266" t="s">
        <v>357</v>
      </c>
      <c r="O16" s="267"/>
      <c r="P16" s="237" t="s">
        <v>346</v>
      </c>
      <c r="Q16" s="268"/>
      <c r="R16" s="8" t="s">
        <v>10</v>
      </c>
      <c r="S16" s="266" t="s">
        <v>357</v>
      </c>
      <c r="T16" s="267"/>
      <c r="W16" s="69"/>
    </row>
    <row r="17" spans="1:23" ht="18" customHeight="1" x14ac:dyDescent="0.3">
      <c r="A17" s="171"/>
      <c r="B17" s="172" t="str">
        <f>IF(P50=TRUE,"-T","")</f>
        <v/>
      </c>
      <c r="C17" s="173" t="str">
        <f>IF(A17="GS","",(IF(A17&lt;&gt;"",VLOOKUP(A17,'Position Matrix'!$A$1:$D$207,3,FALSE),"")))</f>
        <v/>
      </c>
      <c r="D17" s="235" t="str">
        <f>IF(A17="GS","",IF(A17="","",IF(B17="-T",VLOOKUP(C17,'AD RATES'!$A1:$C$13,3,FALSE),VLOOKUP(C17,'AD RATES'!$A$1:$B$13,2,FALSE))))</f>
        <v/>
      </c>
      <c r="E17" s="236"/>
      <c r="F17" s="171"/>
      <c r="G17" s="172" t="str">
        <f>IF(P51=TRUE,"-T","")</f>
        <v/>
      </c>
      <c r="H17" s="173" t="str">
        <f>IF(F17="GS","",IF(F17&lt;&gt;"",VLOOKUP(F17,'Position Matrix'!$A$1:$D$207,3,FALSE),""))</f>
        <v/>
      </c>
      <c r="I17" s="235" t="str">
        <f>IF(F17="GS","",IF(F17="","",IF(G17="-T",VLOOKUP(H17,'AD RATES'!$A1:$C$13,3,FALSE),VLOOKUP(H17,'AD RATES'!$A$1:$B$13,2,FALSE))))</f>
        <v/>
      </c>
      <c r="J17" s="236"/>
      <c r="K17" s="171"/>
      <c r="L17" s="172" t="str">
        <f>IF(P52=TRUE,"-T","")</f>
        <v/>
      </c>
      <c r="M17" s="173" t="str">
        <f>IF(K17="GS","",IF(K17&lt;&gt;"",VLOOKUP(K17,'Position Matrix'!$A$1:$D$207,3,FALSE),""))</f>
        <v/>
      </c>
      <c r="N17" s="235" t="str">
        <f>IF(K17="GS","",IF(K17="","",IF(L17="-T",VLOOKUP(M17,'AD RATES'!$A1:$C$13,3,FALSE),VLOOKUP(M17,'AD RATES'!$A$1:$B$13,2,FALSE))))</f>
        <v/>
      </c>
      <c r="O17" s="236"/>
      <c r="P17" s="171"/>
      <c r="Q17" s="172" t="str">
        <f>IF(P53=TRUE,"-T","")</f>
        <v/>
      </c>
      <c r="R17" s="173" t="str">
        <f>IF(P17="GS","",IF(P17&lt;&gt;"",VLOOKUP(P17,'Position Matrix'!$A$1:$D$207,3,FALSE),""))</f>
        <v/>
      </c>
      <c r="S17" s="235" t="str">
        <f>IF(P17="GS","",IF(P17="","",IF(Q17="-T",VLOOKUP(R17,'AD RATES'!$A1:$C$13,3,FALSE),VLOOKUP(R17,'AD RATES'!$A$1:$B$13,2,FALSE))))</f>
        <v/>
      </c>
      <c r="T17" s="236"/>
      <c r="W17" s="98" t="s">
        <v>365</v>
      </c>
    </row>
    <row r="18" spans="1:23" ht="10.5" customHeight="1" x14ac:dyDescent="0.3">
      <c r="A18" s="237" t="s">
        <v>362</v>
      </c>
      <c r="B18" s="238"/>
      <c r="C18" s="238"/>
      <c r="D18" s="238"/>
      <c r="E18" s="239"/>
      <c r="F18" s="237" t="s">
        <v>362</v>
      </c>
      <c r="G18" s="238"/>
      <c r="H18" s="238"/>
      <c r="I18" s="238"/>
      <c r="J18" s="239"/>
      <c r="K18" s="237" t="s">
        <v>362</v>
      </c>
      <c r="L18" s="238"/>
      <c r="M18" s="238"/>
      <c r="N18" s="238"/>
      <c r="O18" s="239"/>
      <c r="P18" s="237" t="s">
        <v>362</v>
      </c>
      <c r="Q18" s="238"/>
      <c r="R18" s="238"/>
      <c r="S18" s="238"/>
      <c r="T18" s="239"/>
    </row>
    <row r="19" spans="1:23" ht="20.25" customHeight="1" x14ac:dyDescent="0.3">
      <c r="A19" s="261"/>
      <c r="B19" s="262"/>
      <c r="C19" s="262"/>
      <c r="D19" s="262"/>
      <c r="E19" s="263"/>
      <c r="F19" s="261"/>
      <c r="G19" s="262"/>
      <c r="H19" s="262"/>
      <c r="I19" s="262"/>
      <c r="J19" s="263"/>
      <c r="K19" s="261"/>
      <c r="L19" s="262"/>
      <c r="M19" s="262"/>
      <c r="N19" s="262"/>
      <c r="O19" s="263"/>
      <c r="P19" s="261"/>
      <c r="Q19" s="262"/>
      <c r="R19" s="262"/>
      <c r="S19" s="262"/>
      <c r="T19" s="263"/>
      <c r="W19" s="69"/>
    </row>
    <row r="20" spans="1:23" ht="16.5" customHeight="1" x14ac:dyDescent="0.3">
      <c r="A20" s="10" t="s">
        <v>11</v>
      </c>
      <c r="B20" s="11" t="s">
        <v>12</v>
      </c>
      <c r="C20" s="11" t="s">
        <v>13</v>
      </c>
      <c r="D20" s="11" t="s">
        <v>14</v>
      </c>
      <c r="E20" s="12" t="s">
        <v>15</v>
      </c>
      <c r="F20" s="10" t="s">
        <v>11</v>
      </c>
      <c r="G20" s="11" t="s">
        <v>12</v>
      </c>
      <c r="H20" s="11" t="s">
        <v>13</v>
      </c>
      <c r="I20" s="11" t="s">
        <v>14</v>
      </c>
      <c r="J20" s="12" t="s">
        <v>15</v>
      </c>
      <c r="K20" s="10" t="s">
        <v>11</v>
      </c>
      <c r="L20" s="11" t="s">
        <v>12</v>
      </c>
      <c r="M20" s="11" t="s">
        <v>13</v>
      </c>
      <c r="N20" s="11" t="s">
        <v>14</v>
      </c>
      <c r="O20" s="12" t="s">
        <v>15</v>
      </c>
      <c r="P20" s="10" t="s">
        <v>11</v>
      </c>
      <c r="Q20" s="11" t="s">
        <v>12</v>
      </c>
      <c r="R20" s="11" t="s">
        <v>13</v>
      </c>
      <c r="S20" s="11" t="s">
        <v>14</v>
      </c>
      <c r="T20" s="12" t="s">
        <v>15</v>
      </c>
      <c r="W20" s="69"/>
    </row>
    <row r="21" spans="1:23" ht="16.5" customHeight="1" x14ac:dyDescent="0.3">
      <c r="A21" s="85"/>
      <c r="B21" s="86"/>
      <c r="C21" s="87"/>
      <c r="D21" s="87"/>
      <c r="E21" s="74" t="str">
        <f>IF(D21="","",(((D21-RIGHT(D21,2))/100)+(RIGHT(D21,2)/60)-(((C21-RIGHT(C21,2))/100)+(RIGHT(C21,2)/60))))</f>
        <v/>
      </c>
      <c r="F21" s="85"/>
      <c r="G21" s="86"/>
      <c r="H21" s="87"/>
      <c r="I21" s="87"/>
      <c r="J21" s="74" t="str">
        <f t="shared" ref="J21:J27" si="0">IF(I21="","",(((I21-RIGHT(I21,2))/100)+(RIGHT(I21,2)/60)-(((H21-RIGHT(H21,2))/100)+(RIGHT(H21,2)/60))))</f>
        <v/>
      </c>
      <c r="K21" s="85"/>
      <c r="L21" s="86"/>
      <c r="M21" s="87"/>
      <c r="N21" s="87"/>
      <c r="O21" s="74" t="str">
        <f t="shared" ref="O21:O27" si="1">IF(N21="","",(((N21-RIGHT(N21,2))/100)+(RIGHT(N21,2)/60)-(((M21-RIGHT(M21,2))/100)+(RIGHT(M21,2)/60))))</f>
        <v/>
      </c>
      <c r="P21" s="85"/>
      <c r="Q21" s="86"/>
      <c r="R21" s="87"/>
      <c r="S21" s="87"/>
      <c r="T21" s="74" t="str">
        <f t="shared" ref="T21:T27" si="2">IF(S21="","",(((S21-RIGHT(S21,2))/100)+(RIGHT(S21,2)/60)-(((R21-RIGHT(R21,2))/100)+(RIGHT(R21,2)/60))))</f>
        <v/>
      </c>
    </row>
    <row r="22" spans="1:23" ht="16.5" customHeight="1" x14ac:dyDescent="0.3">
      <c r="A22" s="85"/>
      <c r="B22" s="86"/>
      <c r="C22" s="87"/>
      <c r="D22" s="87"/>
      <c r="E22" s="74" t="str">
        <f t="shared" ref="E22:E27" si="3">IF(D22="","",(((D22-RIGHT(D22,2))/100)+(RIGHT(D22,2)/60)-(((C22-RIGHT(C22,2))/100)+(RIGHT(C22,2)/60))))</f>
        <v/>
      </c>
      <c r="F22" s="85"/>
      <c r="G22" s="86"/>
      <c r="H22" s="87"/>
      <c r="I22" s="87"/>
      <c r="J22" s="74" t="str">
        <f t="shared" si="0"/>
        <v/>
      </c>
      <c r="K22" s="85"/>
      <c r="L22" s="86"/>
      <c r="M22" s="87"/>
      <c r="N22" s="87"/>
      <c r="O22" s="74" t="str">
        <f t="shared" si="1"/>
        <v/>
      </c>
      <c r="P22" s="85"/>
      <c r="Q22" s="86"/>
      <c r="R22" s="87"/>
      <c r="S22" s="87"/>
      <c r="T22" s="74" t="str">
        <f t="shared" si="2"/>
        <v/>
      </c>
    </row>
    <row r="23" spans="1:23" ht="16.5" customHeight="1" x14ac:dyDescent="0.3">
      <c r="A23" s="85"/>
      <c r="B23" s="86"/>
      <c r="C23" s="87"/>
      <c r="D23" s="87"/>
      <c r="E23" s="74" t="str">
        <f t="shared" si="3"/>
        <v/>
      </c>
      <c r="F23" s="85"/>
      <c r="G23" s="86"/>
      <c r="H23" s="87"/>
      <c r="I23" s="87"/>
      <c r="J23" s="74" t="str">
        <f t="shared" si="0"/>
        <v/>
      </c>
      <c r="K23" s="85"/>
      <c r="L23" s="86"/>
      <c r="M23" s="87"/>
      <c r="N23" s="87"/>
      <c r="O23" s="74" t="str">
        <f t="shared" si="1"/>
        <v/>
      </c>
      <c r="P23" s="85"/>
      <c r="Q23" s="86"/>
      <c r="R23" s="87"/>
      <c r="S23" s="87"/>
      <c r="T23" s="74" t="str">
        <f t="shared" si="2"/>
        <v/>
      </c>
    </row>
    <row r="24" spans="1:23" ht="16.5" customHeight="1" x14ac:dyDescent="0.3">
      <c r="A24" s="85"/>
      <c r="B24" s="86"/>
      <c r="C24" s="87"/>
      <c r="D24" s="87"/>
      <c r="E24" s="74" t="str">
        <f t="shared" si="3"/>
        <v/>
      </c>
      <c r="F24" s="85"/>
      <c r="G24" s="86"/>
      <c r="H24" s="87"/>
      <c r="I24" s="87"/>
      <c r="J24" s="74" t="str">
        <f t="shared" si="0"/>
        <v/>
      </c>
      <c r="K24" s="85"/>
      <c r="L24" s="86"/>
      <c r="M24" s="87"/>
      <c r="N24" s="87"/>
      <c r="O24" s="74" t="str">
        <f t="shared" si="1"/>
        <v/>
      </c>
      <c r="P24" s="85"/>
      <c r="Q24" s="86"/>
      <c r="R24" s="87"/>
      <c r="S24" s="87"/>
      <c r="T24" s="74" t="str">
        <f t="shared" si="2"/>
        <v/>
      </c>
    </row>
    <row r="25" spans="1:23" ht="16.5" customHeight="1" x14ac:dyDescent="0.3">
      <c r="A25" s="85"/>
      <c r="B25" s="86"/>
      <c r="C25" s="87"/>
      <c r="D25" s="87"/>
      <c r="E25" s="74" t="str">
        <f t="shared" si="3"/>
        <v/>
      </c>
      <c r="F25" s="85"/>
      <c r="G25" s="86"/>
      <c r="H25" s="87"/>
      <c r="I25" s="87"/>
      <c r="J25" s="74" t="str">
        <f t="shared" si="0"/>
        <v/>
      </c>
      <c r="K25" s="85"/>
      <c r="L25" s="86"/>
      <c r="M25" s="87"/>
      <c r="N25" s="87"/>
      <c r="O25" s="74" t="str">
        <f t="shared" si="1"/>
        <v/>
      </c>
      <c r="P25" s="85"/>
      <c r="Q25" s="86"/>
      <c r="R25" s="87"/>
      <c r="S25" s="87"/>
      <c r="T25" s="74" t="str">
        <f t="shared" si="2"/>
        <v/>
      </c>
    </row>
    <row r="26" spans="1:23" ht="16.5" customHeight="1" x14ac:dyDescent="0.3">
      <c r="A26" s="85"/>
      <c r="B26" s="86"/>
      <c r="C26" s="87"/>
      <c r="D26" s="87"/>
      <c r="E26" s="74" t="str">
        <f t="shared" si="3"/>
        <v/>
      </c>
      <c r="F26" s="85"/>
      <c r="G26" s="86"/>
      <c r="H26" s="87"/>
      <c r="I26" s="87"/>
      <c r="J26" s="74" t="str">
        <f t="shared" si="0"/>
        <v/>
      </c>
      <c r="K26" s="85"/>
      <c r="L26" s="86"/>
      <c r="M26" s="87"/>
      <c r="N26" s="87"/>
      <c r="O26" s="74" t="str">
        <f t="shared" si="1"/>
        <v/>
      </c>
      <c r="P26" s="85"/>
      <c r="Q26" s="86"/>
      <c r="R26" s="87"/>
      <c r="S26" s="87"/>
      <c r="T26" s="74" t="str">
        <f t="shared" si="2"/>
        <v/>
      </c>
    </row>
    <row r="27" spans="1:23" ht="16.5" customHeight="1" x14ac:dyDescent="0.3">
      <c r="A27" s="85"/>
      <c r="B27" s="86"/>
      <c r="C27" s="87"/>
      <c r="D27" s="87"/>
      <c r="E27" s="74" t="str">
        <f t="shared" si="3"/>
        <v/>
      </c>
      <c r="F27" s="85"/>
      <c r="G27" s="86"/>
      <c r="H27" s="87"/>
      <c r="I27" s="87"/>
      <c r="J27" s="74" t="str">
        <f t="shared" si="0"/>
        <v/>
      </c>
      <c r="K27" s="85"/>
      <c r="L27" s="86"/>
      <c r="M27" s="87"/>
      <c r="N27" s="87"/>
      <c r="O27" s="74" t="str">
        <f t="shared" si="1"/>
        <v/>
      </c>
      <c r="P27" s="85"/>
      <c r="Q27" s="86"/>
      <c r="R27" s="87"/>
      <c r="S27" s="87"/>
      <c r="T27" s="74" t="str">
        <f t="shared" si="2"/>
        <v/>
      </c>
    </row>
    <row r="28" spans="1:23" ht="16.5" customHeight="1" thickBot="1" x14ac:dyDescent="0.35">
      <c r="A28" s="83" t="s">
        <v>349</v>
      </c>
      <c r="B28" s="84">
        <f>+'Employee Info'!B3</f>
        <v>2018</v>
      </c>
      <c r="C28" s="251" t="s">
        <v>343</v>
      </c>
      <c r="D28" s="252"/>
      <c r="E28" s="82">
        <f>SUM(E21:E27)</f>
        <v>0</v>
      </c>
      <c r="F28" s="83" t="s">
        <v>349</v>
      </c>
      <c r="G28" s="84">
        <f>+'Employee Info'!B3</f>
        <v>2018</v>
      </c>
      <c r="H28" s="251" t="s">
        <v>343</v>
      </c>
      <c r="I28" s="252"/>
      <c r="J28" s="82">
        <f>SUM(J21:J27)</f>
        <v>0</v>
      </c>
      <c r="K28" s="83" t="s">
        <v>349</v>
      </c>
      <c r="L28" s="84">
        <f>+'Employee Info'!B3</f>
        <v>2018</v>
      </c>
      <c r="M28" s="251" t="s">
        <v>343</v>
      </c>
      <c r="N28" s="252"/>
      <c r="O28" s="82">
        <f>SUM(O21:O27)</f>
        <v>0</v>
      </c>
      <c r="P28" s="83" t="s">
        <v>349</v>
      </c>
      <c r="Q28" s="84">
        <f>+'Employee Info'!B3</f>
        <v>2018</v>
      </c>
      <c r="R28" s="251" t="s">
        <v>343</v>
      </c>
      <c r="S28" s="252"/>
      <c r="T28" s="82">
        <f>SUM(T21:T27)</f>
        <v>0</v>
      </c>
    </row>
    <row r="29" spans="1:23" ht="12" customHeight="1" thickBot="1" x14ac:dyDescent="0.35">
      <c r="A29" s="247" t="s">
        <v>358</v>
      </c>
      <c r="B29" s="248"/>
      <c r="C29" s="248"/>
      <c r="D29" s="248"/>
      <c r="E29" s="248"/>
      <c r="F29" s="248"/>
      <c r="G29" s="248"/>
      <c r="H29" s="248"/>
      <c r="I29" s="248"/>
      <c r="J29" s="248"/>
      <c r="K29" s="248"/>
      <c r="L29" s="248"/>
      <c r="M29" s="248"/>
      <c r="N29" s="248"/>
      <c r="O29" s="248"/>
      <c r="P29" s="249" t="s">
        <v>344</v>
      </c>
      <c r="Q29" s="250"/>
      <c r="R29" s="250"/>
      <c r="S29" s="75" t="str">
        <f>IF(A11="","",IF(F17="",(+D17*E28),IF(K17="",((+D17*E28)+(I17*J28)),IF(P17="",((+D17*E28)+(I17*J28)+(N17*O28)),((+D17*E28)+(+I17*J28)+(N17*O28)+(S17*T28))))))</f>
        <v/>
      </c>
      <c r="T29" s="76" t="str">
        <f>IF(A11="","",SUM(E28,J28,O28,T28))</f>
        <v/>
      </c>
    </row>
    <row r="30" spans="1:23" ht="12" customHeight="1" x14ac:dyDescent="0.3">
      <c r="A30" s="353" t="s">
        <v>16</v>
      </c>
      <c r="B30" s="354"/>
      <c r="C30" s="354"/>
      <c r="D30" s="354"/>
      <c r="E30" s="354"/>
      <c r="F30" s="354"/>
      <c r="G30" s="354"/>
      <c r="H30" s="354"/>
      <c r="I30" s="354"/>
      <c r="J30" s="354"/>
      <c r="K30" s="354"/>
      <c r="L30" s="354"/>
      <c r="M30" s="355"/>
      <c r="N30" s="356" t="s">
        <v>46</v>
      </c>
      <c r="O30" s="357"/>
      <c r="P30" s="357"/>
      <c r="Q30" s="357"/>
      <c r="R30" s="357"/>
      <c r="S30" s="357"/>
      <c r="T30" s="358"/>
    </row>
    <row r="31" spans="1:23" ht="30" customHeight="1" x14ac:dyDescent="0.3">
      <c r="A31" s="7" t="s">
        <v>17</v>
      </c>
      <c r="B31" s="1" t="s">
        <v>18</v>
      </c>
      <c r="C31" s="359" t="s">
        <v>19</v>
      </c>
      <c r="D31" s="360"/>
      <c r="E31" s="360"/>
      <c r="F31" s="360"/>
      <c r="G31" s="361"/>
      <c r="H31" s="359" t="s">
        <v>20</v>
      </c>
      <c r="I31" s="361"/>
      <c r="J31" s="359" t="s">
        <v>21</v>
      </c>
      <c r="K31" s="361"/>
      <c r="L31" s="359" t="s">
        <v>22</v>
      </c>
      <c r="M31" s="362"/>
      <c r="N31" s="357"/>
      <c r="O31" s="357"/>
      <c r="P31" s="357"/>
      <c r="Q31" s="357"/>
      <c r="R31" s="357"/>
      <c r="S31" s="357"/>
      <c r="T31" s="358"/>
    </row>
    <row r="32" spans="1:23" ht="15.75" customHeight="1" x14ac:dyDescent="0.3">
      <c r="A32" s="89"/>
      <c r="B32" s="90"/>
      <c r="C32" s="363"/>
      <c r="D32" s="319"/>
      <c r="E32" s="319"/>
      <c r="F32" s="319"/>
      <c r="G32" s="320"/>
      <c r="H32" s="253"/>
      <c r="I32" s="254"/>
      <c r="J32" s="253"/>
      <c r="K32" s="254"/>
      <c r="L32" s="318"/>
      <c r="M32" s="256"/>
      <c r="N32" s="357"/>
      <c r="O32" s="357"/>
      <c r="P32" s="357"/>
      <c r="Q32" s="357"/>
      <c r="R32" s="357"/>
      <c r="S32" s="357"/>
      <c r="T32" s="358"/>
    </row>
    <row r="33" spans="1:20" ht="15.75" customHeight="1" x14ac:dyDescent="0.3">
      <c r="A33" s="89"/>
      <c r="B33" s="90"/>
      <c r="C33" s="257"/>
      <c r="D33" s="258"/>
      <c r="E33" s="258"/>
      <c r="F33" s="258"/>
      <c r="G33" s="259"/>
      <c r="H33" s="253"/>
      <c r="I33" s="260"/>
      <c r="J33" s="253"/>
      <c r="K33" s="260"/>
      <c r="L33" s="255"/>
      <c r="M33" s="321"/>
      <c r="N33" s="357"/>
      <c r="O33" s="357"/>
      <c r="P33" s="357"/>
      <c r="Q33" s="357"/>
      <c r="R33" s="357"/>
      <c r="S33" s="357"/>
      <c r="T33" s="358"/>
    </row>
    <row r="34" spans="1:20" ht="15.75" customHeight="1" x14ac:dyDescent="0.3">
      <c r="A34" s="89"/>
      <c r="B34" s="90"/>
      <c r="C34" s="257"/>
      <c r="D34" s="258"/>
      <c r="E34" s="258"/>
      <c r="F34" s="258"/>
      <c r="G34" s="259"/>
      <c r="H34" s="253"/>
      <c r="I34" s="260"/>
      <c r="J34" s="253"/>
      <c r="K34" s="260"/>
      <c r="L34" s="255"/>
      <c r="M34" s="321"/>
      <c r="N34" s="357"/>
      <c r="O34" s="357"/>
      <c r="P34" s="357"/>
      <c r="Q34" s="357"/>
      <c r="R34" s="357"/>
      <c r="S34" s="357"/>
      <c r="T34" s="358"/>
    </row>
    <row r="35" spans="1:20" ht="15.75" customHeight="1" x14ac:dyDescent="0.3">
      <c r="A35" s="89"/>
      <c r="B35" s="90"/>
      <c r="C35" s="257"/>
      <c r="D35" s="319"/>
      <c r="E35" s="319"/>
      <c r="F35" s="319"/>
      <c r="G35" s="320"/>
      <c r="H35" s="253"/>
      <c r="I35" s="254"/>
      <c r="J35" s="253"/>
      <c r="K35" s="254"/>
      <c r="L35" s="255"/>
      <c r="M35" s="256"/>
      <c r="N35" s="357"/>
      <c r="O35" s="357"/>
      <c r="P35" s="357"/>
      <c r="Q35" s="357"/>
      <c r="R35" s="357"/>
      <c r="S35" s="357"/>
      <c r="T35" s="358"/>
    </row>
    <row r="36" spans="1:20" ht="15.75" customHeight="1" x14ac:dyDescent="0.3">
      <c r="A36" s="89"/>
      <c r="B36" s="90"/>
      <c r="C36" s="257"/>
      <c r="D36" s="319"/>
      <c r="E36" s="319"/>
      <c r="F36" s="319"/>
      <c r="G36" s="320"/>
      <c r="H36" s="253"/>
      <c r="I36" s="254"/>
      <c r="J36" s="253"/>
      <c r="K36" s="254"/>
      <c r="L36" s="255"/>
      <c r="M36" s="256"/>
      <c r="N36" s="357"/>
      <c r="O36" s="357"/>
      <c r="P36" s="357"/>
      <c r="Q36" s="357"/>
      <c r="R36" s="357"/>
      <c r="S36" s="357"/>
      <c r="T36" s="358"/>
    </row>
    <row r="37" spans="1:20" ht="15.75" customHeight="1" thickBot="1" x14ac:dyDescent="0.35">
      <c r="A37" s="91"/>
      <c r="B37" s="92"/>
      <c r="C37" s="240"/>
      <c r="D37" s="241"/>
      <c r="E37" s="241"/>
      <c r="F37" s="241"/>
      <c r="G37" s="242"/>
      <c r="H37" s="243"/>
      <c r="I37" s="244"/>
      <c r="J37" s="243"/>
      <c r="K37" s="244"/>
      <c r="L37" s="245"/>
      <c r="M37" s="246"/>
      <c r="N37" s="357"/>
      <c r="O37" s="357"/>
      <c r="P37" s="357"/>
      <c r="Q37" s="357"/>
      <c r="R37" s="357"/>
      <c r="S37" s="357"/>
      <c r="T37" s="358"/>
    </row>
    <row r="38" spans="1:20" ht="15.75" customHeight="1" thickBot="1" x14ac:dyDescent="0.35">
      <c r="A38" s="347" t="s">
        <v>23</v>
      </c>
      <c r="B38" s="348"/>
      <c r="C38" s="348"/>
      <c r="D38" s="348"/>
      <c r="E38" s="348"/>
      <c r="F38" s="348"/>
      <c r="G38" s="348"/>
      <c r="H38" s="349" t="str">
        <f>IF(H32="","",SUM(H32:I37))</f>
        <v/>
      </c>
      <c r="I38" s="349"/>
      <c r="J38" s="349" t="str">
        <f>IF(J32="","",SUM(J32:K37))</f>
        <v/>
      </c>
      <c r="K38" s="349"/>
      <c r="L38" s="350"/>
      <c r="M38" s="351"/>
      <c r="N38" s="325" t="s">
        <v>24</v>
      </c>
      <c r="O38" s="326"/>
      <c r="P38" s="326"/>
      <c r="Q38" s="326"/>
      <c r="R38" s="326"/>
      <c r="S38" s="326"/>
      <c r="T38" s="327"/>
    </row>
    <row r="39" spans="1:20" ht="12" customHeight="1" x14ac:dyDescent="0.3">
      <c r="A39" s="328" t="s">
        <v>25</v>
      </c>
      <c r="B39" s="329"/>
      <c r="C39" s="329"/>
      <c r="D39" s="329"/>
      <c r="E39" s="329"/>
      <c r="F39" s="329"/>
      <c r="G39" s="329"/>
      <c r="H39" s="329"/>
      <c r="I39" s="329"/>
      <c r="J39" s="329"/>
      <c r="K39" s="329"/>
      <c r="L39" s="329"/>
      <c r="M39" s="330"/>
      <c r="N39" s="331"/>
      <c r="O39" s="332"/>
      <c r="P39" s="332"/>
      <c r="Q39" s="332"/>
      <c r="R39" s="332"/>
      <c r="S39" s="332"/>
      <c r="T39" s="333"/>
    </row>
    <row r="40" spans="1:20" ht="3.75" customHeight="1" thickBot="1" x14ac:dyDescent="0.35">
      <c r="A40" s="337"/>
      <c r="B40" s="338"/>
      <c r="C40" s="338"/>
      <c r="D40" s="338"/>
      <c r="E40" s="338"/>
      <c r="F40" s="338"/>
      <c r="G40" s="338"/>
      <c r="H40" s="338"/>
      <c r="I40" s="338"/>
      <c r="J40" s="338"/>
      <c r="K40" s="338"/>
      <c r="L40" s="338"/>
      <c r="M40" s="339"/>
      <c r="N40" s="334"/>
      <c r="O40" s="335"/>
      <c r="P40" s="335"/>
      <c r="Q40" s="335"/>
      <c r="R40" s="335"/>
      <c r="S40" s="335"/>
      <c r="T40" s="336"/>
    </row>
    <row r="41" spans="1:20" ht="10.5" customHeight="1" x14ac:dyDescent="0.3">
      <c r="A41" s="340"/>
      <c r="B41" s="338"/>
      <c r="C41" s="338"/>
      <c r="D41" s="338"/>
      <c r="E41" s="338"/>
      <c r="F41" s="338"/>
      <c r="G41" s="338"/>
      <c r="H41" s="338"/>
      <c r="I41" s="338"/>
      <c r="J41" s="338"/>
      <c r="K41" s="338"/>
      <c r="L41" s="338"/>
      <c r="M41" s="339"/>
      <c r="N41" s="324" t="s">
        <v>26</v>
      </c>
      <c r="O41" s="324"/>
      <c r="P41" s="324"/>
      <c r="Q41" s="324"/>
      <c r="R41" s="324"/>
      <c r="S41" s="324"/>
      <c r="T41" s="324"/>
    </row>
    <row r="42" spans="1:20" ht="17.25" customHeight="1" thickBot="1" x14ac:dyDescent="0.35">
      <c r="A42" s="340"/>
      <c r="B42" s="338"/>
      <c r="C42" s="338"/>
      <c r="D42" s="338"/>
      <c r="E42" s="338"/>
      <c r="F42" s="338"/>
      <c r="G42" s="338"/>
      <c r="H42" s="338"/>
      <c r="I42" s="338"/>
      <c r="J42" s="338"/>
      <c r="K42" s="338"/>
      <c r="L42" s="338"/>
      <c r="M42" s="339"/>
      <c r="N42" s="352"/>
      <c r="O42" s="335"/>
      <c r="P42" s="335"/>
      <c r="Q42" s="335"/>
      <c r="R42" s="335"/>
      <c r="S42" s="335"/>
      <c r="T42" s="336"/>
    </row>
    <row r="43" spans="1:20" ht="11.25" customHeight="1" thickBot="1" x14ac:dyDescent="0.35">
      <c r="A43" s="341"/>
      <c r="B43" s="342"/>
      <c r="C43" s="342"/>
      <c r="D43" s="342"/>
      <c r="E43" s="342"/>
      <c r="F43" s="342"/>
      <c r="G43" s="342"/>
      <c r="H43" s="342"/>
      <c r="I43" s="342"/>
      <c r="J43" s="342"/>
      <c r="K43" s="342"/>
      <c r="L43" s="342"/>
      <c r="M43" s="343"/>
      <c r="N43" s="344" t="s">
        <v>45</v>
      </c>
      <c r="O43" s="345"/>
      <c r="P43" s="345"/>
      <c r="Q43" s="345"/>
      <c r="R43" s="345"/>
      <c r="S43" s="345"/>
      <c r="T43" s="346"/>
    </row>
    <row r="44" spans="1:20" ht="13.9" customHeight="1" x14ac:dyDescent="0.3">
      <c r="A44" s="2" t="s">
        <v>27</v>
      </c>
      <c r="O44" s="9" t="s">
        <v>44</v>
      </c>
    </row>
    <row r="45" spans="1:20" ht="13.9" customHeight="1" x14ac:dyDescent="0.3">
      <c r="A45" t="s">
        <v>28</v>
      </c>
      <c r="O45" s="322" t="s">
        <v>428</v>
      </c>
      <c r="P45" s="322"/>
      <c r="Q45" s="322"/>
      <c r="R45" s="322"/>
      <c r="S45" s="322"/>
      <c r="T45" s="323"/>
    </row>
    <row r="46" spans="1:20" ht="13.9" customHeight="1" x14ac:dyDescent="0.3">
      <c r="A46" s="3" t="s">
        <v>29</v>
      </c>
      <c r="O46" s="322" t="s">
        <v>420</v>
      </c>
      <c r="P46" s="322"/>
      <c r="Q46" s="322"/>
      <c r="R46" s="322"/>
      <c r="S46" s="322"/>
      <c r="T46" s="311"/>
    </row>
    <row r="47" spans="1:20" ht="13.9" customHeight="1" x14ac:dyDescent="0.3"/>
    <row r="48" spans="1:20" ht="13.5" thickBot="1" x14ac:dyDescent="0.35"/>
    <row r="49" spans="13:16" x14ac:dyDescent="0.3">
      <c r="M49" s="315" t="s">
        <v>350</v>
      </c>
      <c r="N49" s="316"/>
      <c r="O49" s="316"/>
      <c r="P49" s="317"/>
    </row>
    <row r="50" spans="13:16" ht="12.75" customHeight="1" x14ac:dyDescent="0.3">
      <c r="M50" s="310" t="s">
        <v>340</v>
      </c>
      <c r="N50" s="311"/>
      <c r="O50" s="70" t="s">
        <v>336</v>
      </c>
      <c r="P50" s="72" t="b">
        <v>0</v>
      </c>
    </row>
    <row r="51" spans="13:16" x14ac:dyDescent="0.3">
      <c r="M51" s="312"/>
      <c r="N51" s="311"/>
      <c r="O51" s="70" t="s">
        <v>337</v>
      </c>
      <c r="P51" s="72" t="b">
        <v>0</v>
      </c>
    </row>
    <row r="52" spans="13:16" x14ac:dyDescent="0.3">
      <c r="M52" s="312"/>
      <c r="N52" s="311"/>
      <c r="O52" s="70" t="s">
        <v>338</v>
      </c>
      <c r="P52" s="72" t="b">
        <v>0</v>
      </c>
    </row>
    <row r="53" spans="13:16" ht="13.5" thickBot="1" x14ac:dyDescent="0.35">
      <c r="M53" s="313"/>
      <c r="N53" s="314"/>
      <c r="O53" s="71" t="s">
        <v>339</v>
      </c>
      <c r="P53" s="73" t="b">
        <v>0</v>
      </c>
    </row>
  </sheetData>
  <sheetProtection sheet="1" objects="1" scenarios="1" selectLockedCells="1"/>
  <mergeCells count="131">
    <mergeCell ref="P19:T19"/>
    <mergeCell ref="N41:T41"/>
    <mergeCell ref="N38:T38"/>
    <mergeCell ref="A39:M39"/>
    <mergeCell ref="N39:T40"/>
    <mergeCell ref="A40:M43"/>
    <mergeCell ref="N43:T43"/>
    <mergeCell ref="A38:G38"/>
    <mergeCell ref="H38:I38"/>
    <mergeCell ref="J38:K38"/>
    <mergeCell ref="L38:M38"/>
    <mergeCell ref="N42:T42"/>
    <mergeCell ref="A30:M30"/>
    <mergeCell ref="N30:T37"/>
    <mergeCell ref="C31:G31"/>
    <mergeCell ref="H31:I31"/>
    <mergeCell ref="J31:K31"/>
    <mergeCell ref="L31:M31"/>
    <mergeCell ref="C32:G32"/>
    <mergeCell ref="C36:G36"/>
    <mergeCell ref="H36:I36"/>
    <mergeCell ref="M50:N53"/>
    <mergeCell ref="M49:P49"/>
    <mergeCell ref="M28:N28"/>
    <mergeCell ref="R28:S28"/>
    <mergeCell ref="H32:I32"/>
    <mergeCell ref="J32:K32"/>
    <mergeCell ref="L32:M32"/>
    <mergeCell ref="C35:G35"/>
    <mergeCell ref="H35:I35"/>
    <mergeCell ref="J35:K35"/>
    <mergeCell ref="L35:M35"/>
    <mergeCell ref="H33:I33"/>
    <mergeCell ref="L33:M33"/>
    <mergeCell ref="L34:M34"/>
    <mergeCell ref="J33:K33"/>
    <mergeCell ref="J34:K34"/>
    <mergeCell ref="O45:T45"/>
    <mergeCell ref="O46:T46"/>
    <mergeCell ref="A12:E12"/>
    <mergeCell ref="F12:J12"/>
    <mergeCell ref="K12:O12"/>
    <mergeCell ref="P12:T12"/>
    <mergeCell ref="A14:B14"/>
    <mergeCell ref="C14:E14"/>
    <mergeCell ref="F14:G14"/>
    <mergeCell ref="H14:J14"/>
    <mergeCell ref="K14:L14"/>
    <mergeCell ref="M14:O14"/>
    <mergeCell ref="P14:Q14"/>
    <mergeCell ref="R14:T14"/>
    <mergeCell ref="A13:E13"/>
    <mergeCell ref="F13:J13"/>
    <mergeCell ref="K13:O13"/>
    <mergeCell ref="P13:T13"/>
    <mergeCell ref="A5:L5"/>
    <mergeCell ref="M5:P5"/>
    <mergeCell ref="Q5:T5"/>
    <mergeCell ref="A8:E8"/>
    <mergeCell ref="F8:J8"/>
    <mergeCell ref="K8:O8"/>
    <mergeCell ref="P8:T8"/>
    <mergeCell ref="A7:T7"/>
    <mergeCell ref="A6:L6"/>
    <mergeCell ref="M6:P6"/>
    <mergeCell ref="Q6:T6"/>
    <mergeCell ref="A4:G4"/>
    <mergeCell ref="N2:T2"/>
    <mergeCell ref="A1:M2"/>
    <mergeCell ref="H4:I4"/>
    <mergeCell ref="J4:K4"/>
    <mergeCell ref="L4:M4"/>
    <mergeCell ref="N4:T4"/>
    <mergeCell ref="N1:T1"/>
    <mergeCell ref="A3:G3"/>
    <mergeCell ref="H3:M3"/>
    <mergeCell ref="N3:T3"/>
    <mergeCell ref="A11:E11"/>
    <mergeCell ref="F11:J11"/>
    <mergeCell ref="K11:O11"/>
    <mergeCell ref="P11:T11"/>
    <mergeCell ref="F9:G9"/>
    <mergeCell ref="H9:J9"/>
    <mergeCell ref="K9:L9"/>
    <mergeCell ref="N9:O9"/>
    <mergeCell ref="P9:Q9"/>
    <mergeCell ref="A9:E9"/>
    <mergeCell ref="A10:E10"/>
    <mergeCell ref="F10:J10"/>
    <mergeCell ref="K10:O10"/>
    <mergeCell ref="P10:T10"/>
    <mergeCell ref="A15:B15"/>
    <mergeCell ref="F15:G15"/>
    <mergeCell ref="K15:L15"/>
    <mergeCell ref="N16:O16"/>
    <mergeCell ref="P16:Q16"/>
    <mergeCell ref="S16:T16"/>
    <mergeCell ref="D15:E15"/>
    <mergeCell ref="I15:J15"/>
    <mergeCell ref="N15:O15"/>
    <mergeCell ref="S15:T15"/>
    <mergeCell ref="A16:B16"/>
    <mergeCell ref="D16:E16"/>
    <mergeCell ref="F16:G16"/>
    <mergeCell ref="I16:J16"/>
    <mergeCell ref="K16:L16"/>
    <mergeCell ref="P15:Q15"/>
    <mergeCell ref="D17:E17"/>
    <mergeCell ref="A18:E18"/>
    <mergeCell ref="F18:J18"/>
    <mergeCell ref="K18:O18"/>
    <mergeCell ref="P18:T18"/>
    <mergeCell ref="I17:J17"/>
    <mergeCell ref="N17:O17"/>
    <mergeCell ref="S17:T17"/>
    <mergeCell ref="C37:G37"/>
    <mergeCell ref="H37:I37"/>
    <mergeCell ref="J37:K37"/>
    <mergeCell ref="L37:M37"/>
    <mergeCell ref="A29:O29"/>
    <mergeCell ref="P29:R29"/>
    <mergeCell ref="C28:D28"/>
    <mergeCell ref="H28:I28"/>
    <mergeCell ref="J36:K36"/>
    <mergeCell ref="L36:M36"/>
    <mergeCell ref="C33:G33"/>
    <mergeCell ref="C34:G34"/>
    <mergeCell ref="H34:I34"/>
    <mergeCell ref="A19:E19"/>
    <mergeCell ref="F19:J19"/>
    <mergeCell ref="K19:O19"/>
  </mergeCells>
  <pageMargins left="0.7" right="0.7" top="0.75" bottom="0.75" header="0.3" footer="0.3"/>
  <pageSetup scale="7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ltText="Casual">
                <anchor moveWithCells="1">
                  <from>
                    <xdr:col>6</xdr:col>
                    <xdr:colOff>533400</xdr:colOff>
                    <xdr:row>2</xdr:row>
                    <xdr:rowOff>88900</xdr:rowOff>
                  </from>
                  <to>
                    <xdr:col>8</xdr:col>
                    <xdr:colOff>336550</xdr:colOff>
                    <xdr:row>4</xdr:row>
                    <xdr:rowOff>31750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8</xdr:col>
                    <xdr:colOff>527050</xdr:colOff>
                    <xdr:row>3</xdr:row>
                    <xdr:rowOff>12700</xdr:rowOff>
                  </from>
                  <to>
                    <xdr:col>10</xdr:col>
                    <xdr:colOff>298450</xdr:colOff>
                    <xdr:row>3</xdr:row>
                    <xdr:rowOff>222250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10</xdr:col>
                    <xdr:colOff>438150</xdr:colOff>
                    <xdr:row>3</xdr:row>
                    <xdr:rowOff>0</xdr:rowOff>
                  </from>
                  <to>
                    <xdr:col>12</xdr:col>
                    <xdr:colOff>222250</xdr:colOff>
                    <xdr:row>3</xdr:row>
                    <xdr:rowOff>222250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0</xdr:colOff>
                    <xdr:row>7</xdr:row>
                    <xdr:rowOff>114300</xdr:rowOff>
                  </from>
                  <to>
                    <xdr:col>7</xdr:col>
                    <xdr:colOff>342900</xdr:colOff>
                    <xdr:row>9</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11</xdr:col>
                    <xdr:colOff>514350</xdr:colOff>
                    <xdr:row>7</xdr:row>
                    <xdr:rowOff>127000</xdr:rowOff>
                  </from>
                  <to>
                    <xdr:col>12</xdr:col>
                    <xdr:colOff>247650</xdr:colOff>
                    <xdr:row>9</xdr:row>
                    <xdr:rowOff>12700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12</xdr:col>
                    <xdr:colOff>527050</xdr:colOff>
                    <xdr:row>7</xdr:row>
                    <xdr:rowOff>127000</xdr:rowOff>
                  </from>
                  <to>
                    <xdr:col>13</xdr:col>
                    <xdr:colOff>298450</xdr:colOff>
                    <xdr:row>9</xdr:row>
                    <xdr:rowOff>12700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16</xdr:col>
                    <xdr:colOff>419100</xdr:colOff>
                    <xdr:row>7</xdr:row>
                    <xdr:rowOff>127000</xdr:rowOff>
                  </from>
                  <to>
                    <xdr:col>17</xdr:col>
                    <xdr:colOff>228600</xdr:colOff>
                    <xdr:row>9</xdr:row>
                    <xdr:rowOff>12700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18</xdr:col>
                    <xdr:colOff>514350</xdr:colOff>
                    <xdr:row>7</xdr:row>
                    <xdr:rowOff>127000</xdr:rowOff>
                  </from>
                  <to>
                    <xdr:col>19</xdr:col>
                    <xdr:colOff>285750</xdr:colOff>
                    <xdr:row>9</xdr:row>
                    <xdr:rowOff>12700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17</xdr:col>
                    <xdr:colOff>508000</xdr:colOff>
                    <xdr:row>7</xdr:row>
                    <xdr:rowOff>114300</xdr:rowOff>
                  </from>
                  <to>
                    <xdr:col>18</xdr:col>
                    <xdr:colOff>361950</xdr:colOff>
                    <xdr:row>9</xdr:row>
                    <xdr:rowOff>31750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2</xdr:col>
                    <xdr:colOff>171450</xdr:colOff>
                    <xdr:row>13</xdr:row>
                    <xdr:rowOff>69850</xdr:rowOff>
                  </from>
                  <to>
                    <xdr:col>4</xdr:col>
                    <xdr:colOff>69850</xdr:colOff>
                    <xdr:row>14</xdr:row>
                    <xdr:rowOff>50800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7</xdr:col>
                    <xdr:colOff>171450</xdr:colOff>
                    <xdr:row>13</xdr:row>
                    <xdr:rowOff>69850</xdr:rowOff>
                  </from>
                  <to>
                    <xdr:col>9</xdr:col>
                    <xdr:colOff>88900</xdr:colOff>
                    <xdr:row>14</xdr:row>
                    <xdr:rowOff>50800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12</xdr:col>
                    <xdr:colOff>184150</xdr:colOff>
                    <xdr:row>13</xdr:row>
                    <xdr:rowOff>69850</xdr:rowOff>
                  </from>
                  <to>
                    <xdr:col>14</xdr:col>
                    <xdr:colOff>152400</xdr:colOff>
                    <xdr:row>14</xdr:row>
                    <xdr:rowOff>50800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17</xdr:col>
                    <xdr:colOff>184150</xdr:colOff>
                    <xdr:row>13</xdr:row>
                    <xdr:rowOff>76200</xdr:rowOff>
                  </from>
                  <to>
                    <xdr:col>19</xdr:col>
                    <xdr:colOff>76200</xdr:colOff>
                    <xdr:row>14</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pageSetUpPr fitToPage="1"/>
  </sheetPr>
  <dimension ref="A1:W53"/>
  <sheetViews>
    <sheetView topLeftCell="A4" zoomScaleNormal="100" workbookViewId="0">
      <selection activeCell="A11" sqref="A11:E11"/>
    </sheetView>
  </sheetViews>
  <sheetFormatPr defaultColWidth="9.296875" defaultRowHeight="13" x14ac:dyDescent="0.3"/>
  <cols>
    <col min="1" max="1" width="8.796875" customWidth="1"/>
    <col min="2" max="2" width="9.5" customWidth="1"/>
    <col min="3" max="4" width="9.296875" customWidth="1"/>
    <col min="5" max="5" width="8.69921875" customWidth="1"/>
    <col min="6" max="7" width="9.296875" customWidth="1"/>
    <col min="8" max="8" width="9" customWidth="1"/>
    <col min="9" max="10" width="9.296875" customWidth="1"/>
    <col min="11" max="11" width="9.5" customWidth="1"/>
    <col min="12" max="12" width="10" customWidth="1"/>
    <col min="13" max="13" width="9.296875" customWidth="1"/>
    <col min="14" max="14" width="8" customWidth="1"/>
    <col min="15" max="16" width="9.296875" customWidth="1"/>
    <col min="17" max="17" width="8.69921875" customWidth="1"/>
    <col min="18" max="19" width="9.296875" customWidth="1"/>
    <col min="20" max="20" width="8.296875" customWidth="1"/>
    <col min="21" max="21" width="2.19921875" customWidth="1"/>
    <col min="23" max="23" width="64.19921875" customWidth="1"/>
    <col min="24" max="24" width="10.796875" customWidth="1"/>
  </cols>
  <sheetData>
    <row r="1" spans="1:23" ht="11.25" customHeight="1" x14ac:dyDescent="0.3">
      <c r="A1" s="286" t="s">
        <v>0</v>
      </c>
      <c r="B1" s="287"/>
      <c r="C1" s="287"/>
      <c r="D1" s="287"/>
      <c r="E1" s="287"/>
      <c r="F1" s="287"/>
      <c r="G1" s="287"/>
      <c r="H1" s="287"/>
      <c r="I1" s="287"/>
      <c r="J1" s="287"/>
      <c r="K1" s="287"/>
      <c r="L1" s="287"/>
      <c r="M1" s="288"/>
      <c r="N1" s="296" t="s">
        <v>30</v>
      </c>
      <c r="O1" s="297"/>
      <c r="P1" s="297"/>
      <c r="Q1" s="297"/>
      <c r="R1" s="297"/>
      <c r="S1" s="297"/>
      <c r="T1" s="298"/>
    </row>
    <row r="2" spans="1:23" ht="23.25" customHeight="1" x14ac:dyDescent="0.3">
      <c r="A2" s="289"/>
      <c r="B2" s="290"/>
      <c r="C2" s="290"/>
      <c r="D2" s="290"/>
      <c r="E2" s="290"/>
      <c r="F2" s="290"/>
      <c r="G2" s="290"/>
      <c r="H2" s="290"/>
      <c r="I2" s="290"/>
      <c r="J2" s="290"/>
      <c r="K2" s="290"/>
      <c r="L2" s="290"/>
      <c r="M2" s="291"/>
      <c r="N2" s="283">
        <f>+'Employee Info'!B5</f>
        <v>0</v>
      </c>
      <c r="O2" s="284"/>
      <c r="P2" s="284"/>
      <c r="Q2" s="284"/>
      <c r="R2" s="284"/>
      <c r="S2" s="284"/>
      <c r="T2" s="285"/>
    </row>
    <row r="3" spans="1:23" ht="9.75" customHeight="1" x14ac:dyDescent="0.3">
      <c r="A3" s="237" t="s">
        <v>31</v>
      </c>
      <c r="B3" s="299"/>
      <c r="C3" s="299"/>
      <c r="D3" s="299"/>
      <c r="E3" s="299"/>
      <c r="F3" s="299"/>
      <c r="G3" s="300"/>
      <c r="H3" s="266" t="s">
        <v>39</v>
      </c>
      <c r="I3" s="299"/>
      <c r="J3" s="299"/>
      <c r="K3" s="299"/>
      <c r="L3" s="299"/>
      <c r="M3" s="300"/>
      <c r="N3" s="301" t="s">
        <v>1</v>
      </c>
      <c r="O3" s="238"/>
      <c r="P3" s="238"/>
      <c r="Q3" s="238"/>
      <c r="R3" s="238"/>
      <c r="S3" s="238"/>
      <c r="T3" s="239"/>
    </row>
    <row r="4" spans="1:23" ht="18" customHeight="1" x14ac:dyDescent="0.3">
      <c r="A4" s="281">
        <f>+'Employee Info'!B19</f>
        <v>0</v>
      </c>
      <c r="B4" s="282"/>
      <c r="C4" s="282"/>
      <c r="D4" s="282"/>
      <c r="E4" s="282"/>
      <c r="F4" s="282"/>
      <c r="G4" s="282"/>
      <c r="H4" s="292"/>
      <c r="I4" s="293"/>
      <c r="J4" s="294"/>
      <c r="K4" s="293"/>
      <c r="L4" s="294"/>
      <c r="M4" s="295"/>
      <c r="N4" s="283">
        <f>+'Employee Info'!B7</f>
        <v>0</v>
      </c>
      <c r="O4" s="284"/>
      <c r="P4" s="284"/>
      <c r="Q4" s="284"/>
      <c r="R4" s="284"/>
      <c r="S4" s="284"/>
      <c r="T4" s="285"/>
    </row>
    <row r="5" spans="1:23" ht="9.75" customHeight="1" x14ac:dyDescent="0.3">
      <c r="A5" s="237" t="s">
        <v>40</v>
      </c>
      <c r="B5" s="238"/>
      <c r="C5" s="238"/>
      <c r="D5" s="238"/>
      <c r="E5" s="238"/>
      <c r="F5" s="238"/>
      <c r="G5" s="238"/>
      <c r="H5" s="238"/>
      <c r="I5" s="238"/>
      <c r="J5" s="238"/>
      <c r="K5" s="238"/>
      <c r="L5" s="268"/>
      <c r="M5" s="301" t="s">
        <v>2</v>
      </c>
      <c r="N5" s="238"/>
      <c r="O5" s="238"/>
      <c r="P5" s="268"/>
      <c r="Q5" s="301" t="s">
        <v>3</v>
      </c>
      <c r="R5" s="238"/>
      <c r="S5" s="238"/>
      <c r="T5" s="239"/>
    </row>
    <row r="6" spans="1:23" ht="17.25" customHeight="1" x14ac:dyDescent="0.3">
      <c r="A6" s="281" t="str">
        <f>CONCATENATE('Employee Info'!B15," ",'Employee Info'!B16," ",'Employee Info'!B17)</f>
        <v xml:space="preserve">  </v>
      </c>
      <c r="B6" s="282"/>
      <c r="C6" s="282"/>
      <c r="D6" s="282"/>
      <c r="E6" s="282"/>
      <c r="F6" s="282"/>
      <c r="G6" s="282"/>
      <c r="H6" s="282"/>
      <c r="I6" s="282"/>
      <c r="J6" s="282"/>
      <c r="K6" s="282"/>
      <c r="L6" s="282"/>
      <c r="M6" s="308">
        <f>+'Employee Info'!B8</f>
        <v>0</v>
      </c>
      <c r="N6" s="282"/>
      <c r="O6" s="282"/>
      <c r="P6" s="282"/>
      <c r="Q6" s="308">
        <f>+'Employee Info'!B9</f>
        <v>0</v>
      </c>
      <c r="R6" s="282"/>
      <c r="S6" s="282"/>
      <c r="T6" s="309"/>
    </row>
    <row r="7" spans="1:23" ht="6.75" customHeight="1" thickBot="1" x14ac:dyDescent="0.35">
      <c r="A7" s="305"/>
      <c r="B7" s="306"/>
      <c r="C7" s="306"/>
      <c r="D7" s="306"/>
      <c r="E7" s="306"/>
      <c r="F7" s="306"/>
      <c r="G7" s="306"/>
      <c r="H7" s="306"/>
      <c r="I7" s="306"/>
      <c r="J7" s="306"/>
      <c r="K7" s="306"/>
      <c r="L7" s="306"/>
      <c r="M7" s="306"/>
      <c r="N7" s="306"/>
      <c r="O7" s="306"/>
      <c r="P7" s="306"/>
      <c r="Q7" s="306"/>
      <c r="R7" s="306"/>
      <c r="S7" s="306"/>
      <c r="T7" s="307"/>
    </row>
    <row r="8" spans="1:23" ht="10.9" customHeight="1" x14ac:dyDescent="0.3">
      <c r="A8" s="302" t="s">
        <v>4</v>
      </c>
      <c r="B8" s="303"/>
      <c r="C8" s="303"/>
      <c r="D8" s="303"/>
      <c r="E8" s="304"/>
      <c r="F8" s="302" t="s">
        <v>5</v>
      </c>
      <c r="G8" s="303"/>
      <c r="H8" s="303"/>
      <c r="I8" s="303"/>
      <c r="J8" s="304"/>
      <c r="K8" s="302" t="s">
        <v>6</v>
      </c>
      <c r="L8" s="303"/>
      <c r="M8" s="303"/>
      <c r="N8" s="303"/>
      <c r="O8" s="304"/>
      <c r="P8" s="302" t="s">
        <v>7</v>
      </c>
      <c r="Q8" s="303"/>
      <c r="R8" s="303"/>
      <c r="S8" s="303"/>
      <c r="T8" s="304"/>
    </row>
    <row r="9" spans="1:23" ht="16.149999999999999" customHeight="1" x14ac:dyDescent="0.3">
      <c r="A9" s="277"/>
      <c r="B9" s="278"/>
      <c r="C9" s="278"/>
      <c r="D9" s="278"/>
      <c r="E9" s="279"/>
      <c r="F9" s="273" t="s">
        <v>41</v>
      </c>
      <c r="G9" s="274"/>
      <c r="H9" s="275"/>
      <c r="I9" s="275"/>
      <c r="J9" s="276"/>
      <c r="K9" s="273" t="s">
        <v>42</v>
      </c>
      <c r="L9" s="274"/>
      <c r="M9" s="80"/>
      <c r="N9" s="275"/>
      <c r="O9" s="276"/>
      <c r="P9" s="273" t="s">
        <v>42</v>
      </c>
      <c r="Q9" s="274"/>
      <c r="R9" s="80"/>
      <c r="S9" s="80"/>
      <c r="T9" s="81"/>
    </row>
    <row r="10" spans="1:23" ht="9" customHeight="1" x14ac:dyDescent="0.3">
      <c r="A10" s="237" t="s">
        <v>38</v>
      </c>
      <c r="B10" s="238"/>
      <c r="C10" s="238"/>
      <c r="D10" s="238"/>
      <c r="E10" s="239"/>
      <c r="F10" s="280" t="s">
        <v>8</v>
      </c>
      <c r="G10" s="238"/>
      <c r="H10" s="238"/>
      <c r="I10" s="238"/>
      <c r="J10" s="239"/>
      <c r="K10" s="280" t="s">
        <v>8</v>
      </c>
      <c r="L10" s="238"/>
      <c r="M10" s="238"/>
      <c r="N10" s="238"/>
      <c r="O10" s="239"/>
      <c r="P10" s="280" t="s">
        <v>8</v>
      </c>
      <c r="Q10" s="238"/>
      <c r="R10" s="238"/>
      <c r="S10" s="238"/>
      <c r="T10" s="239"/>
    </row>
    <row r="11" spans="1:23" ht="21" customHeight="1" x14ac:dyDescent="0.3">
      <c r="A11" s="264"/>
      <c r="B11" s="271"/>
      <c r="C11" s="271"/>
      <c r="D11" s="271"/>
      <c r="E11" s="272"/>
      <c r="F11" s="264"/>
      <c r="G11" s="271"/>
      <c r="H11" s="271"/>
      <c r="I11" s="271"/>
      <c r="J11" s="272"/>
      <c r="K11" s="264"/>
      <c r="L11" s="271"/>
      <c r="M11" s="271"/>
      <c r="N11" s="271"/>
      <c r="O11" s="272"/>
      <c r="P11" s="264"/>
      <c r="Q11" s="271"/>
      <c r="R11" s="271"/>
      <c r="S11" s="271"/>
      <c r="T11" s="272"/>
    </row>
    <row r="12" spans="1:23" ht="9.75" customHeight="1" x14ac:dyDescent="0.3">
      <c r="A12" s="280" t="s">
        <v>9</v>
      </c>
      <c r="B12" s="238"/>
      <c r="C12" s="238"/>
      <c r="D12" s="238"/>
      <c r="E12" s="239"/>
      <c r="F12" s="280" t="s">
        <v>9</v>
      </c>
      <c r="G12" s="238"/>
      <c r="H12" s="238"/>
      <c r="I12" s="238"/>
      <c r="J12" s="239"/>
      <c r="K12" s="280" t="s">
        <v>9</v>
      </c>
      <c r="L12" s="238"/>
      <c r="M12" s="238"/>
      <c r="N12" s="238"/>
      <c r="O12" s="239"/>
      <c r="P12" s="280" t="s">
        <v>9</v>
      </c>
      <c r="Q12" s="238"/>
      <c r="R12" s="238"/>
      <c r="S12" s="238"/>
      <c r="T12" s="239"/>
    </row>
    <row r="13" spans="1:23" ht="21" customHeight="1" x14ac:dyDescent="0.3">
      <c r="A13" s="264"/>
      <c r="B13" s="271"/>
      <c r="C13" s="271"/>
      <c r="D13" s="271"/>
      <c r="E13" s="272"/>
      <c r="F13" s="264"/>
      <c r="G13" s="271"/>
      <c r="H13" s="271"/>
      <c r="I13" s="271"/>
      <c r="J13" s="272"/>
      <c r="K13" s="264"/>
      <c r="L13" s="271"/>
      <c r="M13" s="271"/>
      <c r="N13" s="271"/>
      <c r="O13" s="272"/>
      <c r="P13" s="264"/>
      <c r="Q13" s="271"/>
      <c r="R13" s="271"/>
      <c r="S13" s="271"/>
      <c r="T13" s="272"/>
    </row>
    <row r="14" spans="1:23" ht="18.75" customHeight="1" x14ac:dyDescent="0.3">
      <c r="A14" s="237" t="s">
        <v>353</v>
      </c>
      <c r="B14" s="268"/>
      <c r="C14" s="266" t="s">
        <v>352</v>
      </c>
      <c r="D14" s="238"/>
      <c r="E14" s="239"/>
      <c r="F14" s="237" t="s">
        <v>353</v>
      </c>
      <c r="G14" s="268"/>
      <c r="H14" s="266" t="s">
        <v>352</v>
      </c>
      <c r="I14" s="238"/>
      <c r="J14" s="239"/>
      <c r="K14" s="237" t="s">
        <v>355</v>
      </c>
      <c r="L14" s="268"/>
      <c r="M14" s="266" t="s">
        <v>352</v>
      </c>
      <c r="N14" s="238"/>
      <c r="O14" s="239"/>
      <c r="P14" s="237" t="s">
        <v>355</v>
      </c>
      <c r="Q14" s="268"/>
      <c r="R14" s="266" t="s">
        <v>356</v>
      </c>
      <c r="S14" s="238"/>
      <c r="T14" s="239"/>
    </row>
    <row r="15" spans="1:23" ht="20.25" customHeight="1" x14ac:dyDescent="0.3">
      <c r="A15" s="264"/>
      <c r="B15" s="265"/>
      <c r="C15" s="88" t="str">
        <f>IF(A11="","","O -")</f>
        <v/>
      </c>
      <c r="D15" s="269"/>
      <c r="E15" s="270"/>
      <c r="F15" s="264"/>
      <c r="G15" s="265"/>
      <c r="H15" s="88" t="str">
        <f>IF(F11="","","O -")</f>
        <v/>
      </c>
      <c r="I15" s="269"/>
      <c r="J15" s="270"/>
      <c r="K15" s="264"/>
      <c r="L15" s="265"/>
      <c r="M15" s="88" t="str">
        <f>IF(K11="","","O -")</f>
        <v/>
      </c>
      <c r="N15" s="269"/>
      <c r="O15" s="270"/>
      <c r="P15" s="264"/>
      <c r="Q15" s="265"/>
      <c r="R15" s="88" t="str">
        <f>IF(P11="","","O -")</f>
        <v/>
      </c>
      <c r="S15" s="269"/>
      <c r="T15" s="270"/>
    </row>
    <row r="16" spans="1:23" ht="18" customHeight="1" x14ac:dyDescent="0.3">
      <c r="A16" s="237" t="s">
        <v>354</v>
      </c>
      <c r="B16" s="268"/>
      <c r="C16" s="8" t="s">
        <v>10</v>
      </c>
      <c r="D16" s="266" t="s">
        <v>357</v>
      </c>
      <c r="E16" s="267"/>
      <c r="F16" s="237" t="s">
        <v>347</v>
      </c>
      <c r="G16" s="268"/>
      <c r="H16" s="13" t="s">
        <v>43</v>
      </c>
      <c r="I16" s="266" t="s">
        <v>357</v>
      </c>
      <c r="J16" s="267"/>
      <c r="K16" s="237" t="s">
        <v>346</v>
      </c>
      <c r="L16" s="268"/>
      <c r="M16" s="8" t="s">
        <v>10</v>
      </c>
      <c r="N16" s="266" t="s">
        <v>357</v>
      </c>
      <c r="O16" s="267"/>
      <c r="P16" s="237" t="s">
        <v>346</v>
      </c>
      <c r="Q16" s="268"/>
      <c r="R16" s="8" t="s">
        <v>10</v>
      </c>
      <c r="S16" s="266" t="s">
        <v>357</v>
      </c>
      <c r="T16" s="267"/>
      <c r="W16" s="69"/>
    </row>
    <row r="17" spans="1:23" ht="18" customHeight="1" x14ac:dyDescent="0.3">
      <c r="A17" s="171"/>
      <c r="B17" s="172" t="str">
        <f>IF(P50=TRUE,"-T","")</f>
        <v/>
      </c>
      <c r="C17" s="173" t="str">
        <f>IF(A17="GS","",IF(A17&lt;&gt;"",VLOOKUP(A17,'Position Matrix'!$A$1:$D$207,3,FALSE),""))</f>
        <v/>
      </c>
      <c r="D17" s="235" t="str">
        <f>IF(A17="GS","",IF(A17="","",IF(B17="-T",VLOOKUP(C17,'AD RATES'!$A1:$C$13,3,FALSE),VLOOKUP(C17,'AD RATES'!$A$1:$B$13,2,FALSE))))</f>
        <v/>
      </c>
      <c r="E17" s="236"/>
      <c r="F17" s="171"/>
      <c r="G17" s="172" t="str">
        <f>IF(P51=TRUE,"-T","")</f>
        <v/>
      </c>
      <c r="H17" s="173" t="str">
        <f>IF(F17="GS","",IF(F17&lt;&gt;"",VLOOKUP(F17,'Position Matrix'!$A$1:$D$207,3,FALSE),""))</f>
        <v/>
      </c>
      <c r="I17" s="235" t="str">
        <f>IF(F17="GS","",IF(F17="","",IF(G17="-T",VLOOKUP(H17,'AD RATES'!$A1:$C$13,3,FALSE),VLOOKUP(H17,'AD RATES'!$A$1:$B$13,2,FALSE))))</f>
        <v/>
      </c>
      <c r="J17" s="236"/>
      <c r="K17" s="171"/>
      <c r="L17" s="172" t="str">
        <f>IF(P52=TRUE,"-T","")</f>
        <v/>
      </c>
      <c r="M17" s="173" t="str">
        <f>IF(K17="GS","",IF(K17&lt;&gt;"",VLOOKUP(K17,'Position Matrix'!$A$1:$D$207,3,FALSE),""))</f>
        <v/>
      </c>
      <c r="N17" s="235" t="str">
        <f>IF(K17="GS","",IF(K17="","",IF(L17="-T",VLOOKUP(M17,'AD RATES'!$A1:$C$13,3,FALSE),VLOOKUP(M17,'AD RATES'!$A$1:$B$13,2,FALSE))))</f>
        <v/>
      </c>
      <c r="O17" s="236"/>
      <c r="P17" s="171"/>
      <c r="Q17" s="172" t="str">
        <f>IF(P53=TRUE,"-T","")</f>
        <v/>
      </c>
      <c r="R17" s="173" t="str">
        <f>IF(P17="GS","",IF(P17&lt;&gt;"",VLOOKUP(P17,'Position Matrix'!$A$1:$D$207,3,FALSE),""))</f>
        <v/>
      </c>
      <c r="S17" s="235" t="str">
        <f>IF(P17="GS","",IF(P17="","",IF(Q17="-T",VLOOKUP(R17,'AD RATES'!$A1:$C$13,3,FALSE),VLOOKUP(R17,'AD RATES'!$A$1:$B$13,2,FALSE))))</f>
        <v/>
      </c>
      <c r="T17" s="236"/>
      <c r="W17" s="98" t="s">
        <v>365</v>
      </c>
    </row>
    <row r="18" spans="1:23" ht="10.5" customHeight="1" x14ac:dyDescent="0.3">
      <c r="A18" s="237" t="s">
        <v>362</v>
      </c>
      <c r="B18" s="238"/>
      <c r="C18" s="238"/>
      <c r="D18" s="238"/>
      <c r="E18" s="239"/>
      <c r="F18" s="237" t="s">
        <v>362</v>
      </c>
      <c r="G18" s="238"/>
      <c r="H18" s="238"/>
      <c r="I18" s="238"/>
      <c r="J18" s="239"/>
      <c r="K18" s="237" t="s">
        <v>362</v>
      </c>
      <c r="L18" s="238"/>
      <c r="M18" s="238"/>
      <c r="N18" s="238"/>
      <c r="O18" s="239"/>
      <c r="P18" s="237" t="s">
        <v>362</v>
      </c>
      <c r="Q18" s="238"/>
      <c r="R18" s="238"/>
      <c r="S18" s="238"/>
      <c r="T18" s="239"/>
    </row>
    <row r="19" spans="1:23" ht="20.25" customHeight="1" x14ac:dyDescent="0.3">
      <c r="A19" s="261"/>
      <c r="B19" s="262"/>
      <c r="C19" s="262"/>
      <c r="D19" s="262"/>
      <c r="E19" s="263"/>
      <c r="F19" s="261"/>
      <c r="G19" s="262"/>
      <c r="H19" s="262"/>
      <c r="I19" s="262"/>
      <c r="J19" s="263"/>
      <c r="K19" s="261"/>
      <c r="L19" s="262"/>
      <c r="M19" s="262"/>
      <c r="N19" s="262"/>
      <c r="O19" s="263"/>
      <c r="P19" s="261"/>
      <c r="Q19" s="262"/>
      <c r="R19" s="262"/>
      <c r="S19" s="262"/>
      <c r="T19" s="263"/>
      <c r="W19" s="69"/>
    </row>
    <row r="20" spans="1:23" ht="16.5" customHeight="1" x14ac:dyDescent="0.3">
      <c r="A20" s="10" t="s">
        <v>11</v>
      </c>
      <c r="B20" s="11" t="s">
        <v>12</v>
      </c>
      <c r="C20" s="11" t="s">
        <v>13</v>
      </c>
      <c r="D20" s="11" t="s">
        <v>14</v>
      </c>
      <c r="E20" s="12" t="s">
        <v>15</v>
      </c>
      <c r="F20" s="10" t="s">
        <v>11</v>
      </c>
      <c r="G20" s="11" t="s">
        <v>12</v>
      </c>
      <c r="H20" s="11" t="s">
        <v>13</v>
      </c>
      <c r="I20" s="11" t="s">
        <v>14</v>
      </c>
      <c r="J20" s="12" t="s">
        <v>15</v>
      </c>
      <c r="K20" s="10" t="s">
        <v>11</v>
      </c>
      <c r="L20" s="11" t="s">
        <v>12</v>
      </c>
      <c r="M20" s="11" t="s">
        <v>13</v>
      </c>
      <c r="N20" s="11" t="s">
        <v>14</v>
      </c>
      <c r="O20" s="12" t="s">
        <v>15</v>
      </c>
      <c r="P20" s="10" t="s">
        <v>11</v>
      </c>
      <c r="Q20" s="11" t="s">
        <v>12</v>
      </c>
      <c r="R20" s="11" t="s">
        <v>13</v>
      </c>
      <c r="S20" s="11" t="s">
        <v>14</v>
      </c>
      <c r="T20" s="12" t="s">
        <v>15</v>
      </c>
      <c r="W20" s="69"/>
    </row>
    <row r="21" spans="1:23" ht="16.5" customHeight="1" x14ac:dyDescent="0.3">
      <c r="A21" s="85"/>
      <c r="B21" s="86"/>
      <c r="C21" s="87"/>
      <c r="D21" s="87"/>
      <c r="E21" s="74" t="str">
        <f>IF(D21="","",(((D21-RIGHT(D21,2))/100)+(RIGHT(D21,2)/60)-(((C21-RIGHT(C21,2))/100)+(RIGHT(C21,2)/60))))</f>
        <v/>
      </c>
      <c r="F21" s="85"/>
      <c r="G21" s="86"/>
      <c r="H21" s="87"/>
      <c r="I21" s="87"/>
      <c r="J21" s="74" t="str">
        <f t="shared" ref="J21:J27" si="0">IF(I21="","",(((I21-RIGHT(I21,2))/100)+(RIGHT(I21,2)/60)-(((H21-RIGHT(H21,2))/100)+(RIGHT(H21,2)/60))))</f>
        <v/>
      </c>
      <c r="K21" s="85"/>
      <c r="L21" s="86"/>
      <c r="M21" s="87"/>
      <c r="N21" s="87"/>
      <c r="O21" s="74" t="str">
        <f t="shared" ref="O21:O27" si="1">IF(N21="","",(((N21-RIGHT(N21,2))/100)+(RIGHT(N21,2)/60)-(((M21-RIGHT(M21,2))/100)+(RIGHT(M21,2)/60))))</f>
        <v/>
      </c>
      <c r="P21" s="85"/>
      <c r="Q21" s="86"/>
      <c r="R21" s="87"/>
      <c r="S21" s="87"/>
      <c r="T21" s="74" t="str">
        <f t="shared" ref="T21:T27" si="2">IF(S21="","",(((S21-RIGHT(S21,2))/100)+(RIGHT(S21,2)/60)-(((R21-RIGHT(R21,2))/100)+(RIGHT(R21,2)/60))))</f>
        <v/>
      </c>
    </row>
    <row r="22" spans="1:23" ht="16.5" customHeight="1" x14ac:dyDescent="0.3">
      <c r="A22" s="85"/>
      <c r="B22" s="86"/>
      <c r="C22" s="87"/>
      <c r="D22" s="87"/>
      <c r="E22" s="74" t="str">
        <f t="shared" ref="E22:E27" si="3">IF(D22="","",(((D22-RIGHT(D22,2))/100)+(RIGHT(D22,2)/60)-(((C22-RIGHT(C22,2))/100)+(RIGHT(C22,2)/60))))</f>
        <v/>
      </c>
      <c r="F22" s="85"/>
      <c r="G22" s="86"/>
      <c r="H22" s="87"/>
      <c r="I22" s="87"/>
      <c r="J22" s="74" t="str">
        <f t="shared" si="0"/>
        <v/>
      </c>
      <c r="K22" s="85"/>
      <c r="L22" s="86"/>
      <c r="M22" s="87"/>
      <c r="N22" s="87"/>
      <c r="O22" s="74" t="str">
        <f t="shared" si="1"/>
        <v/>
      </c>
      <c r="P22" s="85"/>
      <c r="Q22" s="86"/>
      <c r="R22" s="87"/>
      <c r="S22" s="87"/>
      <c r="T22" s="74" t="str">
        <f t="shared" si="2"/>
        <v/>
      </c>
    </row>
    <row r="23" spans="1:23" ht="16.5" customHeight="1" x14ac:dyDescent="0.3">
      <c r="A23" s="85"/>
      <c r="B23" s="86"/>
      <c r="C23" s="87"/>
      <c r="D23" s="87"/>
      <c r="E23" s="74" t="str">
        <f t="shared" si="3"/>
        <v/>
      </c>
      <c r="F23" s="85"/>
      <c r="G23" s="86"/>
      <c r="H23" s="87"/>
      <c r="I23" s="87"/>
      <c r="J23" s="74" t="str">
        <f t="shared" si="0"/>
        <v/>
      </c>
      <c r="K23" s="85"/>
      <c r="L23" s="86"/>
      <c r="M23" s="87"/>
      <c r="N23" s="87"/>
      <c r="O23" s="74" t="str">
        <f t="shared" si="1"/>
        <v/>
      </c>
      <c r="P23" s="85"/>
      <c r="Q23" s="86"/>
      <c r="R23" s="87"/>
      <c r="S23" s="87"/>
      <c r="T23" s="74" t="str">
        <f t="shared" si="2"/>
        <v/>
      </c>
    </row>
    <row r="24" spans="1:23" ht="16.5" customHeight="1" x14ac:dyDescent="0.3">
      <c r="A24" s="85"/>
      <c r="B24" s="86"/>
      <c r="C24" s="87"/>
      <c r="D24" s="87"/>
      <c r="E24" s="74" t="str">
        <f t="shared" si="3"/>
        <v/>
      </c>
      <c r="F24" s="85"/>
      <c r="G24" s="86"/>
      <c r="H24" s="87"/>
      <c r="I24" s="87"/>
      <c r="J24" s="74" t="str">
        <f t="shared" si="0"/>
        <v/>
      </c>
      <c r="K24" s="85"/>
      <c r="L24" s="86"/>
      <c r="M24" s="87"/>
      <c r="N24" s="87"/>
      <c r="O24" s="74" t="str">
        <f t="shared" si="1"/>
        <v/>
      </c>
      <c r="P24" s="85"/>
      <c r="Q24" s="86"/>
      <c r="R24" s="87"/>
      <c r="S24" s="87"/>
      <c r="T24" s="74" t="str">
        <f t="shared" si="2"/>
        <v/>
      </c>
    </row>
    <row r="25" spans="1:23" ht="16.5" customHeight="1" x14ac:dyDescent="0.3">
      <c r="A25" s="85"/>
      <c r="B25" s="86"/>
      <c r="C25" s="87"/>
      <c r="D25" s="87"/>
      <c r="E25" s="74" t="str">
        <f t="shared" si="3"/>
        <v/>
      </c>
      <c r="F25" s="85"/>
      <c r="G25" s="86"/>
      <c r="H25" s="87"/>
      <c r="I25" s="87"/>
      <c r="J25" s="74" t="str">
        <f t="shared" si="0"/>
        <v/>
      </c>
      <c r="K25" s="85"/>
      <c r="L25" s="86"/>
      <c r="M25" s="87"/>
      <c r="N25" s="87"/>
      <c r="O25" s="74" t="str">
        <f t="shared" si="1"/>
        <v/>
      </c>
      <c r="P25" s="85"/>
      <c r="Q25" s="86"/>
      <c r="R25" s="87"/>
      <c r="S25" s="87"/>
      <c r="T25" s="74" t="str">
        <f t="shared" si="2"/>
        <v/>
      </c>
    </row>
    <row r="26" spans="1:23" ht="16.5" customHeight="1" x14ac:dyDescent="0.3">
      <c r="A26" s="85"/>
      <c r="B26" s="86"/>
      <c r="C26" s="87"/>
      <c r="D26" s="87"/>
      <c r="E26" s="74" t="str">
        <f t="shared" si="3"/>
        <v/>
      </c>
      <c r="F26" s="85"/>
      <c r="G26" s="86"/>
      <c r="H26" s="87"/>
      <c r="I26" s="87"/>
      <c r="J26" s="74" t="str">
        <f t="shared" si="0"/>
        <v/>
      </c>
      <c r="K26" s="85"/>
      <c r="L26" s="86"/>
      <c r="M26" s="87"/>
      <c r="N26" s="87"/>
      <c r="O26" s="74" t="str">
        <f t="shared" si="1"/>
        <v/>
      </c>
      <c r="P26" s="85"/>
      <c r="Q26" s="86"/>
      <c r="R26" s="87"/>
      <c r="S26" s="87"/>
      <c r="T26" s="74" t="str">
        <f t="shared" si="2"/>
        <v/>
      </c>
    </row>
    <row r="27" spans="1:23" ht="16.5" customHeight="1" x14ac:dyDescent="0.3">
      <c r="A27" s="85"/>
      <c r="B27" s="86"/>
      <c r="C27" s="87"/>
      <c r="D27" s="87"/>
      <c r="E27" s="74" t="str">
        <f t="shared" si="3"/>
        <v/>
      </c>
      <c r="F27" s="85"/>
      <c r="G27" s="86"/>
      <c r="H27" s="87"/>
      <c r="I27" s="87"/>
      <c r="J27" s="74" t="str">
        <f t="shared" si="0"/>
        <v/>
      </c>
      <c r="K27" s="85"/>
      <c r="L27" s="86"/>
      <c r="M27" s="87"/>
      <c r="N27" s="87"/>
      <c r="O27" s="74" t="str">
        <f t="shared" si="1"/>
        <v/>
      </c>
      <c r="P27" s="85"/>
      <c r="Q27" s="86"/>
      <c r="R27" s="87"/>
      <c r="S27" s="87"/>
      <c r="T27" s="74" t="str">
        <f t="shared" si="2"/>
        <v/>
      </c>
    </row>
    <row r="28" spans="1:23" ht="16.5" customHeight="1" thickBot="1" x14ac:dyDescent="0.35">
      <c r="A28" s="83" t="s">
        <v>349</v>
      </c>
      <c r="B28" s="84">
        <f>+'Employee Info'!B3</f>
        <v>2018</v>
      </c>
      <c r="C28" s="251" t="s">
        <v>343</v>
      </c>
      <c r="D28" s="252"/>
      <c r="E28" s="82">
        <f>SUM(E21:E27)</f>
        <v>0</v>
      </c>
      <c r="F28" s="83" t="s">
        <v>349</v>
      </c>
      <c r="G28" s="84">
        <f>+'Employee Info'!B3</f>
        <v>2018</v>
      </c>
      <c r="H28" s="251" t="s">
        <v>343</v>
      </c>
      <c r="I28" s="252"/>
      <c r="J28" s="82">
        <f>SUM(J21:J27)</f>
        <v>0</v>
      </c>
      <c r="K28" s="83" t="s">
        <v>349</v>
      </c>
      <c r="L28" s="84">
        <f>+'Employee Info'!B3</f>
        <v>2018</v>
      </c>
      <c r="M28" s="251" t="s">
        <v>343</v>
      </c>
      <c r="N28" s="252"/>
      <c r="O28" s="82">
        <f>SUM(O21:O27)</f>
        <v>0</v>
      </c>
      <c r="P28" s="83" t="s">
        <v>349</v>
      </c>
      <c r="Q28" s="84">
        <f>+'Employee Info'!B3</f>
        <v>2018</v>
      </c>
      <c r="R28" s="251" t="s">
        <v>343</v>
      </c>
      <c r="S28" s="252"/>
      <c r="T28" s="82">
        <f>SUM(T21:T27)</f>
        <v>0</v>
      </c>
    </row>
    <row r="29" spans="1:23" ht="12" customHeight="1" thickBot="1" x14ac:dyDescent="0.35">
      <c r="A29" s="247" t="s">
        <v>358</v>
      </c>
      <c r="B29" s="248"/>
      <c r="C29" s="248"/>
      <c r="D29" s="248"/>
      <c r="E29" s="248"/>
      <c r="F29" s="248"/>
      <c r="G29" s="248"/>
      <c r="H29" s="248"/>
      <c r="I29" s="248"/>
      <c r="J29" s="248"/>
      <c r="K29" s="248"/>
      <c r="L29" s="248"/>
      <c r="M29" s="248"/>
      <c r="N29" s="248"/>
      <c r="O29" s="248"/>
      <c r="P29" s="249" t="s">
        <v>344</v>
      </c>
      <c r="Q29" s="250"/>
      <c r="R29" s="250"/>
      <c r="S29" s="75" t="str">
        <f>IF(A11="","",IF(F17="",(+D17*E28),IF(K17="",((+D17*E28)+(I17*J28)),IF(P17="",((+D17*E28)+(I17*J28)+(N17*O28)),((+D17*E28)+(+I17*J28)+(N17*O28)+(S17*T28))))))</f>
        <v/>
      </c>
      <c r="T29" s="76" t="str">
        <f>IF(A11="","",SUM(E28,J28,O28,T28))</f>
        <v/>
      </c>
    </row>
    <row r="30" spans="1:23" ht="12" customHeight="1" x14ac:dyDescent="0.3">
      <c r="A30" s="353" t="s">
        <v>16</v>
      </c>
      <c r="B30" s="354"/>
      <c r="C30" s="354"/>
      <c r="D30" s="354"/>
      <c r="E30" s="354"/>
      <c r="F30" s="354"/>
      <c r="G30" s="354"/>
      <c r="H30" s="354"/>
      <c r="I30" s="354"/>
      <c r="J30" s="354"/>
      <c r="K30" s="354"/>
      <c r="L30" s="354"/>
      <c r="M30" s="355"/>
      <c r="N30" s="356" t="s">
        <v>46</v>
      </c>
      <c r="O30" s="357"/>
      <c r="P30" s="357"/>
      <c r="Q30" s="357"/>
      <c r="R30" s="357"/>
      <c r="S30" s="357"/>
      <c r="T30" s="358"/>
    </row>
    <row r="31" spans="1:23" ht="30" customHeight="1" x14ac:dyDescent="0.3">
      <c r="A31" s="7" t="s">
        <v>17</v>
      </c>
      <c r="B31" s="1" t="s">
        <v>18</v>
      </c>
      <c r="C31" s="359" t="s">
        <v>19</v>
      </c>
      <c r="D31" s="360"/>
      <c r="E31" s="360"/>
      <c r="F31" s="360"/>
      <c r="G31" s="361"/>
      <c r="H31" s="359" t="s">
        <v>20</v>
      </c>
      <c r="I31" s="361"/>
      <c r="J31" s="359" t="s">
        <v>21</v>
      </c>
      <c r="K31" s="361"/>
      <c r="L31" s="359" t="s">
        <v>22</v>
      </c>
      <c r="M31" s="362"/>
      <c r="N31" s="357"/>
      <c r="O31" s="357"/>
      <c r="P31" s="357"/>
      <c r="Q31" s="357"/>
      <c r="R31" s="357"/>
      <c r="S31" s="357"/>
      <c r="T31" s="358"/>
    </row>
    <row r="32" spans="1:23" ht="15.75" customHeight="1" x14ac:dyDescent="0.3">
      <c r="A32" s="89"/>
      <c r="B32" s="90"/>
      <c r="C32" s="257"/>
      <c r="D32" s="319"/>
      <c r="E32" s="319"/>
      <c r="F32" s="319"/>
      <c r="G32" s="320"/>
      <c r="H32" s="253"/>
      <c r="I32" s="254"/>
      <c r="J32" s="253"/>
      <c r="K32" s="254"/>
      <c r="L32" s="255"/>
      <c r="M32" s="256"/>
      <c r="N32" s="357"/>
      <c r="O32" s="357"/>
      <c r="P32" s="357"/>
      <c r="Q32" s="357"/>
      <c r="R32" s="357"/>
      <c r="S32" s="357"/>
      <c r="T32" s="358"/>
    </row>
    <row r="33" spans="1:20" ht="15.75" customHeight="1" x14ac:dyDescent="0.3">
      <c r="A33" s="89"/>
      <c r="B33" s="90"/>
      <c r="C33" s="257"/>
      <c r="D33" s="258"/>
      <c r="E33" s="258"/>
      <c r="F33" s="258"/>
      <c r="G33" s="259"/>
      <c r="H33" s="253"/>
      <c r="I33" s="260"/>
      <c r="J33" s="253"/>
      <c r="K33" s="260"/>
      <c r="L33" s="255"/>
      <c r="M33" s="321"/>
      <c r="N33" s="357"/>
      <c r="O33" s="357"/>
      <c r="P33" s="357"/>
      <c r="Q33" s="357"/>
      <c r="R33" s="357"/>
      <c r="S33" s="357"/>
      <c r="T33" s="358"/>
    </row>
    <row r="34" spans="1:20" ht="15.75" customHeight="1" x14ac:dyDescent="0.3">
      <c r="A34" s="89"/>
      <c r="B34" s="90"/>
      <c r="C34" s="257"/>
      <c r="D34" s="258"/>
      <c r="E34" s="258"/>
      <c r="F34" s="258"/>
      <c r="G34" s="259"/>
      <c r="H34" s="253"/>
      <c r="I34" s="260"/>
      <c r="J34" s="253"/>
      <c r="K34" s="260"/>
      <c r="L34" s="255"/>
      <c r="M34" s="321"/>
      <c r="N34" s="357"/>
      <c r="O34" s="357"/>
      <c r="P34" s="357"/>
      <c r="Q34" s="357"/>
      <c r="R34" s="357"/>
      <c r="S34" s="357"/>
      <c r="T34" s="358"/>
    </row>
    <row r="35" spans="1:20" ht="15.75" customHeight="1" x14ac:dyDescent="0.3">
      <c r="A35" s="89"/>
      <c r="B35" s="90"/>
      <c r="C35" s="257"/>
      <c r="D35" s="319"/>
      <c r="E35" s="319"/>
      <c r="F35" s="319"/>
      <c r="G35" s="320"/>
      <c r="H35" s="253"/>
      <c r="I35" s="254"/>
      <c r="J35" s="253"/>
      <c r="K35" s="254"/>
      <c r="L35" s="255"/>
      <c r="M35" s="256"/>
      <c r="N35" s="357"/>
      <c r="O35" s="357"/>
      <c r="P35" s="357"/>
      <c r="Q35" s="357"/>
      <c r="R35" s="357"/>
      <c r="S35" s="357"/>
      <c r="T35" s="358"/>
    </row>
    <row r="36" spans="1:20" ht="15.75" customHeight="1" x14ac:dyDescent="0.3">
      <c r="A36" s="89"/>
      <c r="B36" s="90"/>
      <c r="C36" s="257"/>
      <c r="D36" s="319"/>
      <c r="E36" s="319"/>
      <c r="F36" s="319"/>
      <c r="G36" s="320"/>
      <c r="H36" s="253"/>
      <c r="I36" s="254"/>
      <c r="J36" s="253"/>
      <c r="K36" s="254"/>
      <c r="L36" s="255"/>
      <c r="M36" s="256"/>
      <c r="N36" s="357"/>
      <c r="O36" s="357"/>
      <c r="P36" s="357"/>
      <c r="Q36" s="357"/>
      <c r="R36" s="357"/>
      <c r="S36" s="357"/>
      <c r="T36" s="358"/>
    </row>
    <row r="37" spans="1:20" ht="15.75" customHeight="1" thickBot="1" x14ac:dyDescent="0.35">
      <c r="A37" s="91"/>
      <c r="B37" s="92"/>
      <c r="C37" s="240"/>
      <c r="D37" s="241"/>
      <c r="E37" s="241"/>
      <c r="F37" s="241"/>
      <c r="G37" s="242"/>
      <c r="H37" s="243"/>
      <c r="I37" s="244"/>
      <c r="J37" s="243"/>
      <c r="K37" s="244"/>
      <c r="L37" s="245"/>
      <c r="M37" s="246"/>
      <c r="N37" s="357"/>
      <c r="O37" s="357"/>
      <c r="P37" s="357"/>
      <c r="Q37" s="357"/>
      <c r="R37" s="357"/>
      <c r="S37" s="357"/>
      <c r="T37" s="358"/>
    </row>
    <row r="38" spans="1:20" ht="15.75" customHeight="1" thickBot="1" x14ac:dyDescent="0.35">
      <c r="A38" s="347" t="s">
        <v>23</v>
      </c>
      <c r="B38" s="348"/>
      <c r="C38" s="348"/>
      <c r="D38" s="348"/>
      <c r="E38" s="348"/>
      <c r="F38" s="348"/>
      <c r="G38" s="348"/>
      <c r="H38" s="349" t="str">
        <f>IF(H32="","",SUM(H32:I37))</f>
        <v/>
      </c>
      <c r="I38" s="349"/>
      <c r="J38" s="349" t="str">
        <f>IF(J32="","",SUM(J32:K37))</f>
        <v/>
      </c>
      <c r="K38" s="349"/>
      <c r="L38" s="350"/>
      <c r="M38" s="351"/>
      <c r="N38" s="325" t="s">
        <v>24</v>
      </c>
      <c r="O38" s="326"/>
      <c r="P38" s="326"/>
      <c r="Q38" s="326"/>
      <c r="R38" s="326"/>
      <c r="S38" s="326"/>
      <c r="T38" s="327"/>
    </row>
    <row r="39" spans="1:20" ht="12" customHeight="1" x14ac:dyDescent="0.3">
      <c r="A39" s="328" t="s">
        <v>25</v>
      </c>
      <c r="B39" s="329"/>
      <c r="C39" s="329"/>
      <c r="D39" s="329"/>
      <c r="E39" s="329"/>
      <c r="F39" s="329"/>
      <c r="G39" s="329"/>
      <c r="H39" s="329"/>
      <c r="I39" s="329"/>
      <c r="J39" s="329"/>
      <c r="K39" s="329"/>
      <c r="L39" s="329"/>
      <c r="M39" s="330"/>
      <c r="N39" s="331"/>
      <c r="O39" s="332"/>
      <c r="P39" s="332"/>
      <c r="Q39" s="332"/>
      <c r="R39" s="332"/>
      <c r="S39" s="332"/>
      <c r="T39" s="333"/>
    </row>
    <row r="40" spans="1:20" ht="3.75" customHeight="1" thickBot="1" x14ac:dyDescent="0.35">
      <c r="A40" s="337"/>
      <c r="B40" s="338"/>
      <c r="C40" s="338"/>
      <c r="D40" s="338"/>
      <c r="E40" s="338"/>
      <c r="F40" s="338"/>
      <c r="G40" s="338"/>
      <c r="H40" s="338"/>
      <c r="I40" s="338"/>
      <c r="J40" s="338"/>
      <c r="K40" s="338"/>
      <c r="L40" s="338"/>
      <c r="M40" s="339"/>
      <c r="N40" s="334"/>
      <c r="O40" s="335"/>
      <c r="P40" s="335"/>
      <c r="Q40" s="335"/>
      <c r="R40" s="335"/>
      <c r="S40" s="335"/>
      <c r="T40" s="336"/>
    </row>
    <row r="41" spans="1:20" ht="10.5" customHeight="1" x14ac:dyDescent="0.3">
      <c r="A41" s="340"/>
      <c r="B41" s="338"/>
      <c r="C41" s="338"/>
      <c r="D41" s="338"/>
      <c r="E41" s="338"/>
      <c r="F41" s="338"/>
      <c r="G41" s="338"/>
      <c r="H41" s="338"/>
      <c r="I41" s="338"/>
      <c r="J41" s="338"/>
      <c r="K41" s="338"/>
      <c r="L41" s="338"/>
      <c r="M41" s="339"/>
      <c r="N41" s="324" t="s">
        <v>26</v>
      </c>
      <c r="O41" s="324"/>
      <c r="P41" s="324"/>
      <c r="Q41" s="324"/>
      <c r="R41" s="324"/>
      <c r="S41" s="324"/>
      <c r="T41" s="324"/>
    </row>
    <row r="42" spans="1:20" ht="17.25" customHeight="1" thickBot="1" x14ac:dyDescent="0.35">
      <c r="A42" s="340"/>
      <c r="B42" s="338"/>
      <c r="C42" s="338"/>
      <c r="D42" s="338"/>
      <c r="E42" s="338"/>
      <c r="F42" s="338"/>
      <c r="G42" s="338"/>
      <c r="H42" s="338"/>
      <c r="I42" s="338"/>
      <c r="J42" s="338"/>
      <c r="K42" s="338"/>
      <c r="L42" s="338"/>
      <c r="M42" s="339"/>
      <c r="N42" s="352"/>
      <c r="O42" s="335"/>
      <c r="P42" s="335"/>
      <c r="Q42" s="335"/>
      <c r="R42" s="335"/>
      <c r="S42" s="335"/>
      <c r="T42" s="336"/>
    </row>
    <row r="43" spans="1:20" ht="11.25" customHeight="1" thickBot="1" x14ac:dyDescent="0.35">
      <c r="A43" s="341"/>
      <c r="B43" s="342"/>
      <c r="C43" s="342"/>
      <c r="D43" s="342"/>
      <c r="E43" s="342"/>
      <c r="F43" s="342"/>
      <c r="G43" s="342"/>
      <c r="H43" s="342"/>
      <c r="I43" s="342"/>
      <c r="J43" s="342"/>
      <c r="K43" s="342"/>
      <c r="L43" s="342"/>
      <c r="M43" s="343"/>
      <c r="N43" s="344" t="s">
        <v>45</v>
      </c>
      <c r="O43" s="345"/>
      <c r="P43" s="345"/>
      <c r="Q43" s="345"/>
      <c r="R43" s="345"/>
      <c r="S43" s="345"/>
      <c r="T43" s="346"/>
    </row>
    <row r="44" spans="1:20" ht="13.9" customHeight="1" x14ac:dyDescent="0.3">
      <c r="A44" s="2" t="s">
        <v>27</v>
      </c>
      <c r="O44" s="9" t="s">
        <v>44</v>
      </c>
    </row>
    <row r="45" spans="1:20" ht="13.9" customHeight="1" x14ac:dyDescent="0.3">
      <c r="A45" t="s">
        <v>28</v>
      </c>
      <c r="O45" s="322" t="s">
        <v>428</v>
      </c>
      <c r="P45" s="322"/>
      <c r="Q45" s="322"/>
      <c r="R45" s="322"/>
      <c r="S45" s="322"/>
      <c r="T45" s="323"/>
    </row>
    <row r="46" spans="1:20" ht="13.9" customHeight="1" x14ac:dyDescent="0.3">
      <c r="A46" s="3" t="s">
        <v>29</v>
      </c>
      <c r="O46" s="322" t="s">
        <v>420</v>
      </c>
      <c r="P46" s="322"/>
      <c r="Q46" s="322"/>
      <c r="R46" s="322"/>
      <c r="S46" s="322"/>
      <c r="T46" s="311"/>
    </row>
    <row r="47" spans="1:20" ht="13.9" customHeight="1" x14ac:dyDescent="0.3"/>
    <row r="48" spans="1:20" ht="13.5" thickBot="1" x14ac:dyDescent="0.35"/>
    <row r="49" spans="13:16" x14ac:dyDescent="0.3">
      <c r="M49" s="315" t="s">
        <v>350</v>
      </c>
      <c r="N49" s="316"/>
      <c r="O49" s="316"/>
      <c r="P49" s="317"/>
    </row>
    <row r="50" spans="13:16" ht="12.75" customHeight="1" x14ac:dyDescent="0.3">
      <c r="M50" s="310" t="s">
        <v>340</v>
      </c>
      <c r="N50" s="311"/>
      <c r="O50" s="70" t="s">
        <v>336</v>
      </c>
      <c r="P50" s="72" t="b">
        <v>0</v>
      </c>
    </row>
    <row r="51" spans="13:16" x14ac:dyDescent="0.3">
      <c r="M51" s="312"/>
      <c r="N51" s="311"/>
      <c r="O51" s="70" t="s">
        <v>337</v>
      </c>
      <c r="P51" s="72" t="b">
        <v>0</v>
      </c>
    </row>
    <row r="52" spans="13:16" x14ac:dyDescent="0.3">
      <c r="M52" s="312"/>
      <c r="N52" s="311"/>
      <c r="O52" s="70" t="s">
        <v>338</v>
      </c>
      <c r="P52" s="72" t="b">
        <v>0</v>
      </c>
    </row>
    <row r="53" spans="13:16" ht="13.5" thickBot="1" x14ac:dyDescent="0.35">
      <c r="M53" s="313"/>
      <c r="N53" s="314"/>
      <c r="O53" s="71" t="s">
        <v>339</v>
      </c>
      <c r="P53" s="73" t="b">
        <v>0</v>
      </c>
    </row>
  </sheetData>
  <sheetProtection sheet="1" objects="1" scenarios="1" selectLockedCells="1"/>
  <mergeCells count="131">
    <mergeCell ref="A4:G4"/>
    <mergeCell ref="H4:I4"/>
    <mergeCell ref="J4:K4"/>
    <mergeCell ref="L4:M4"/>
    <mergeCell ref="N4:T4"/>
    <mergeCell ref="A5:L5"/>
    <mergeCell ref="M5:P5"/>
    <mergeCell ref="Q5:T5"/>
    <mergeCell ref="A1:M2"/>
    <mergeCell ref="N1:T1"/>
    <mergeCell ref="N2:T2"/>
    <mergeCell ref="A3:G3"/>
    <mergeCell ref="H3:M3"/>
    <mergeCell ref="N3:T3"/>
    <mergeCell ref="A9:E9"/>
    <mergeCell ref="F9:G9"/>
    <mergeCell ref="H9:J9"/>
    <mergeCell ref="K9:L9"/>
    <mergeCell ref="N9:O9"/>
    <mergeCell ref="P9:Q9"/>
    <mergeCell ref="A6:L6"/>
    <mergeCell ref="M6:P6"/>
    <mergeCell ref="Q6:T6"/>
    <mergeCell ref="A7:T7"/>
    <mergeCell ref="A8:E8"/>
    <mergeCell ref="F8:J8"/>
    <mergeCell ref="K8:O8"/>
    <mergeCell ref="P8:T8"/>
    <mergeCell ref="A12:E12"/>
    <mergeCell ref="F12:J12"/>
    <mergeCell ref="K12:O12"/>
    <mergeCell ref="P12:T12"/>
    <mergeCell ref="A13:E13"/>
    <mergeCell ref="F13:J13"/>
    <mergeCell ref="K13:O13"/>
    <mergeCell ref="P13:T13"/>
    <mergeCell ref="A10:E10"/>
    <mergeCell ref="F10:J10"/>
    <mergeCell ref="K10:O10"/>
    <mergeCell ref="P10:T10"/>
    <mergeCell ref="A11:E11"/>
    <mergeCell ref="F11:J11"/>
    <mergeCell ref="K11:O11"/>
    <mergeCell ref="P11:T11"/>
    <mergeCell ref="P14:Q14"/>
    <mergeCell ref="R14:T14"/>
    <mergeCell ref="A15:B15"/>
    <mergeCell ref="D15:E15"/>
    <mergeCell ref="F15:G15"/>
    <mergeCell ref="I15:J15"/>
    <mergeCell ref="K15:L15"/>
    <mergeCell ref="N15:O15"/>
    <mergeCell ref="P15:Q15"/>
    <mergeCell ref="S15:T15"/>
    <mergeCell ref="A14:B14"/>
    <mergeCell ref="C14:E14"/>
    <mergeCell ref="F14:G14"/>
    <mergeCell ref="H14:J14"/>
    <mergeCell ref="K14:L14"/>
    <mergeCell ref="M14:O14"/>
    <mergeCell ref="P16:Q16"/>
    <mergeCell ref="S16:T16"/>
    <mergeCell ref="D17:E17"/>
    <mergeCell ref="I17:J17"/>
    <mergeCell ref="N17:O17"/>
    <mergeCell ref="S17:T17"/>
    <mergeCell ref="A16:B16"/>
    <mergeCell ref="D16:E16"/>
    <mergeCell ref="F16:G16"/>
    <mergeCell ref="I16:J16"/>
    <mergeCell ref="K16:L16"/>
    <mergeCell ref="N16:O16"/>
    <mergeCell ref="C28:D28"/>
    <mergeCell ref="H28:I28"/>
    <mergeCell ref="M28:N28"/>
    <mergeCell ref="R28:S28"/>
    <mergeCell ref="A29:O29"/>
    <mergeCell ref="P29:R29"/>
    <mergeCell ref="A18:E18"/>
    <mergeCell ref="F18:J18"/>
    <mergeCell ref="K18:O18"/>
    <mergeCell ref="P18:T18"/>
    <mergeCell ref="A19:E19"/>
    <mergeCell ref="F19:J19"/>
    <mergeCell ref="K19:O19"/>
    <mergeCell ref="P19:T19"/>
    <mergeCell ref="L32:M32"/>
    <mergeCell ref="C37:G37"/>
    <mergeCell ref="H37:I37"/>
    <mergeCell ref="J37:K37"/>
    <mergeCell ref="L37:M37"/>
    <mergeCell ref="C33:G33"/>
    <mergeCell ref="C34:G34"/>
    <mergeCell ref="H33:I33"/>
    <mergeCell ref="H34:I34"/>
    <mergeCell ref="J34:K34"/>
    <mergeCell ref="J33:K33"/>
    <mergeCell ref="L33:M33"/>
    <mergeCell ref="L34:M34"/>
    <mergeCell ref="C35:G35"/>
    <mergeCell ref="H35:I35"/>
    <mergeCell ref="J35:K35"/>
    <mergeCell ref="L35:M35"/>
    <mergeCell ref="C36:G36"/>
    <mergeCell ref="H36:I36"/>
    <mergeCell ref="J36:K36"/>
    <mergeCell ref="L36:M36"/>
    <mergeCell ref="A30:M30"/>
    <mergeCell ref="M49:P49"/>
    <mergeCell ref="M50:N53"/>
    <mergeCell ref="N38:T38"/>
    <mergeCell ref="A39:M39"/>
    <mergeCell ref="N39:T40"/>
    <mergeCell ref="A40:M43"/>
    <mergeCell ref="N41:T41"/>
    <mergeCell ref="N42:T42"/>
    <mergeCell ref="N43:T43"/>
    <mergeCell ref="O45:T45"/>
    <mergeCell ref="O46:T46"/>
    <mergeCell ref="A38:G38"/>
    <mergeCell ref="H38:I38"/>
    <mergeCell ref="J38:K38"/>
    <mergeCell ref="L38:M38"/>
    <mergeCell ref="N30:T37"/>
    <mergeCell ref="C31:G31"/>
    <mergeCell ref="H31:I31"/>
    <mergeCell ref="J31:K31"/>
    <mergeCell ref="L31:M31"/>
    <mergeCell ref="C32:G32"/>
    <mergeCell ref="H32:I32"/>
    <mergeCell ref="J32:K32"/>
  </mergeCells>
  <pageMargins left="0.7" right="0.7" top="0.75" bottom="0.75" header="0.3" footer="0.3"/>
  <pageSetup scale="7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ltText="Casual">
                <anchor moveWithCells="1">
                  <from>
                    <xdr:col>6</xdr:col>
                    <xdr:colOff>533400</xdr:colOff>
                    <xdr:row>2</xdr:row>
                    <xdr:rowOff>88900</xdr:rowOff>
                  </from>
                  <to>
                    <xdr:col>8</xdr:col>
                    <xdr:colOff>336550</xdr:colOff>
                    <xdr:row>4</xdr:row>
                    <xdr:rowOff>31750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8</xdr:col>
                    <xdr:colOff>527050</xdr:colOff>
                    <xdr:row>3</xdr:row>
                    <xdr:rowOff>12700</xdr:rowOff>
                  </from>
                  <to>
                    <xdr:col>10</xdr:col>
                    <xdr:colOff>298450</xdr:colOff>
                    <xdr:row>3</xdr:row>
                    <xdr:rowOff>222250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10</xdr:col>
                    <xdr:colOff>438150</xdr:colOff>
                    <xdr:row>3</xdr:row>
                    <xdr:rowOff>0</xdr:rowOff>
                  </from>
                  <to>
                    <xdr:col>12</xdr:col>
                    <xdr:colOff>190500</xdr:colOff>
                    <xdr:row>3</xdr:row>
                    <xdr:rowOff>222250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7</xdr:col>
                    <xdr:colOff>0</xdr:colOff>
                    <xdr:row>7</xdr:row>
                    <xdr:rowOff>114300</xdr:rowOff>
                  </from>
                  <to>
                    <xdr:col>7</xdr:col>
                    <xdr:colOff>342900</xdr:colOff>
                    <xdr:row>9</xdr:row>
                    <xdr:rowOff>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11</xdr:col>
                    <xdr:colOff>514350</xdr:colOff>
                    <xdr:row>7</xdr:row>
                    <xdr:rowOff>127000</xdr:rowOff>
                  </from>
                  <to>
                    <xdr:col>12</xdr:col>
                    <xdr:colOff>247650</xdr:colOff>
                    <xdr:row>9</xdr:row>
                    <xdr:rowOff>12700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12</xdr:col>
                    <xdr:colOff>527050</xdr:colOff>
                    <xdr:row>7</xdr:row>
                    <xdr:rowOff>127000</xdr:rowOff>
                  </from>
                  <to>
                    <xdr:col>13</xdr:col>
                    <xdr:colOff>298450</xdr:colOff>
                    <xdr:row>9</xdr:row>
                    <xdr:rowOff>12700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16</xdr:col>
                    <xdr:colOff>419100</xdr:colOff>
                    <xdr:row>7</xdr:row>
                    <xdr:rowOff>127000</xdr:rowOff>
                  </from>
                  <to>
                    <xdr:col>17</xdr:col>
                    <xdr:colOff>228600</xdr:colOff>
                    <xdr:row>9</xdr:row>
                    <xdr:rowOff>12700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18</xdr:col>
                    <xdr:colOff>514350</xdr:colOff>
                    <xdr:row>7</xdr:row>
                    <xdr:rowOff>127000</xdr:rowOff>
                  </from>
                  <to>
                    <xdr:col>19</xdr:col>
                    <xdr:colOff>285750</xdr:colOff>
                    <xdr:row>9</xdr:row>
                    <xdr:rowOff>12700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17</xdr:col>
                    <xdr:colOff>508000</xdr:colOff>
                    <xdr:row>7</xdr:row>
                    <xdr:rowOff>114300</xdr:rowOff>
                  </from>
                  <to>
                    <xdr:col>18</xdr:col>
                    <xdr:colOff>361950</xdr:colOff>
                    <xdr:row>9</xdr:row>
                    <xdr:rowOff>31750</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2</xdr:col>
                    <xdr:colOff>171450</xdr:colOff>
                    <xdr:row>13</xdr:row>
                    <xdr:rowOff>69850</xdr:rowOff>
                  </from>
                  <to>
                    <xdr:col>4</xdr:col>
                    <xdr:colOff>69850</xdr:colOff>
                    <xdr:row>14</xdr:row>
                    <xdr:rowOff>50800</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7</xdr:col>
                    <xdr:colOff>171450</xdr:colOff>
                    <xdr:row>13</xdr:row>
                    <xdr:rowOff>69850</xdr:rowOff>
                  </from>
                  <to>
                    <xdr:col>9</xdr:col>
                    <xdr:colOff>88900</xdr:colOff>
                    <xdr:row>14</xdr:row>
                    <xdr:rowOff>50800</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12</xdr:col>
                    <xdr:colOff>184150</xdr:colOff>
                    <xdr:row>13</xdr:row>
                    <xdr:rowOff>69850</xdr:rowOff>
                  </from>
                  <to>
                    <xdr:col>14</xdr:col>
                    <xdr:colOff>152400</xdr:colOff>
                    <xdr:row>14</xdr:row>
                    <xdr:rowOff>50800</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from>
                    <xdr:col>17</xdr:col>
                    <xdr:colOff>184150</xdr:colOff>
                    <xdr:row>13</xdr:row>
                    <xdr:rowOff>76200</xdr:rowOff>
                  </from>
                  <to>
                    <xdr:col>19</xdr:col>
                    <xdr:colOff>76200</xdr:colOff>
                    <xdr:row>14</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W53"/>
  <sheetViews>
    <sheetView topLeftCell="A4" zoomScaleNormal="100" workbookViewId="0">
      <selection activeCell="A11" sqref="A11:E11"/>
    </sheetView>
  </sheetViews>
  <sheetFormatPr defaultColWidth="9.296875" defaultRowHeight="13" x14ac:dyDescent="0.3"/>
  <cols>
    <col min="1" max="1" width="8.796875" customWidth="1"/>
    <col min="2" max="2" width="9.5" customWidth="1"/>
    <col min="3" max="4" width="9.296875" customWidth="1"/>
    <col min="5" max="5" width="8.69921875" customWidth="1"/>
    <col min="6" max="7" width="9.296875" customWidth="1"/>
    <col min="8" max="8" width="9" customWidth="1"/>
    <col min="9" max="10" width="9.296875" customWidth="1"/>
    <col min="11" max="11" width="9" customWidth="1"/>
    <col min="12" max="12" width="10" customWidth="1"/>
    <col min="13" max="13" width="9.296875" customWidth="1"/>
    <col min="14" max="14" width="8" customWidth="1"/>
    <col min="15" max="16" width="9.296875" customWidth="1"/>
    <col min="17" max="17" width="8.69921875" customWidth="1"/>
    <col min="18" max="19" width="9.296875" customWidth="1"/>
    <col min="20" max="20" width="8.296875" customWidth="1"/>
    <col min="21" max="21" width="2.19921875" customWidth="1"/>
    <col min="23" max="23" width="64.19921875" customWidth="1"/>
    <col min="24" max="24" width="10.796875" customWidth="1"/>
  </cols>
  <sheetData>
    <row r="1" spans="1:23" ht="11.25" customHeight="1" x14ac:dyDescent="0.3">
      <c r="A1" s="286" t="s">
        <v>0</v>
      </c>
      <c r="B1" s="287"/>
      <c r="C1" s="287"/>
      <c r="D1" s="287"/>
      <c r="E1" s="287"/>
      <c r="F1" s="287"/>
      <c r="G1" s="287"/>
      <c r="H1" s="287"/>
      <c r="I1" s="287"/>
      <c r="J1" s="287"/>
      <c r="K1" s="287"/>
      <c r="L1" s="287"/>
      <c r="M1" s="288"/>
      <c r="N1" s="296" t="s">
        <v>30</v>
      </c>
      <c r="O1" s="297"/>
      <c r="P1" s="297"/>
      <c r="Q1" s="297"/>
      <c r="R1" s="297"/>
      <c r="S1" s="297"/>
      <c r="T1" s="298"/>
    </row>
    <row r="2" spans="1:23" ht="23.25" customHeight="1" x14ac:dyDescent="0.3">
      <c r="A2" s="289"/>
      <c r="B2" s="290"/>
      <c r="C2" s="290"/>
      <c r="D2" s="290"/>
      <c r="E2" s="290"/>
      <c r="F2" s="290"/>
      <c r="G2" s="290"/>
      <c r="H2" s="290"/>
      <c r="I2" s="290"/>
      <c r="J2" s="290"/>
      <c r="K2" s="290"/>
      <c r="L2" s="290"/>
      <c r="M2" s="291"/>
      <c r="N2" s="283">
        <f>+'Employee Info'!B5</f>
        <v>0</v>
      </c>
      <c r="O2" s="284"/>
      <c r="P2" s="284"/>
      <c r="Q2" s="284"/>
      <c r="R2" s="284"/>
      <c r="S2" s="284"/>
      <c r="T2" s="285"/>
    </row>
    <row r="3" spans="1:23" ht="9.75" customHeight="1" x14ac:dyDescent="0.3">
      <c r="A3" s="237" t="s">
        <v>31</v>
      </c>
      <c r="B3" s="299"/>
      <c r="C3" s="299"/>
      <c r="D3" s="299"/>
      <c r="E3" s="299"/>
      <c r="F3" s="299"/>
      <c r="G3" s="300"/>
      <c r="H3" s="266" t="s">
        <v>39</v>
      </c>
      <c r="I3" s="299"/>
      <c r="J3" s="299"/>
      <c r="K3" s="299"/>
      <c r="L3" s="299"/>
      <c r="M3" s="300"/>
      <c r="N3" s="301" t="s">
        <v>1</v>
      </c>
      <c r="O3" s="238"/>
      <c r="P3" s="238"/>
      <c r="Q3" s="238"/>
      <c r="R3" s="238"/>
      <c r="S3" s="238"/>
      <c r="T3" s="239"/>
    </row>
    <row r="4" spans="1:23" ht="18" customHeight="1" x14ac:dyDescent="0.3">
      <c r="A4" s="281">
        <f>+'Employee Info'!B19</f>
        <v>0</v>
      </c>
      <c r="B4" s="282"/>
      <c r="C4" s="282"/>
      <c r="D4" s="282"/>
      <c r="E4" s="282"/>
      <c r="F4" s="282"/>
      <c r="G4" s="282"/>
      <c r="H4" s="292"/>
      <c r="I4" s="293"/>
      <c r="J4" s="294"/>
      <c r="K4" s="293"/>
      <c r="L4" s="294"/>
      <c r="M4" s="295"/>
      <c r="N4" s="283">
        <f>+'Employee Info'!B7</f>
        <v>0</v>
      </c>
      <c r="O4" s="284"/>
      <c r="P4" s="284"/>
      <c r="Q4" s="284"/>
      <c r="R4" s="284"/>
      <c r="S4" s="284"/>
      <c r="T4" s="285"/>
    </row>
    <row r="5" spans="1:23" ht="9.75" customHeight="1" x14ac:dyDescent="0.3">
      <c r="A5" s="237" t="s">
        <v>40</v>
      </c>
      <c r="B5" s="238"/>
      <c r="C5" s="238"/>
      <c r="D5" s="238"/>
      <c r="E5" s="238"/>
      <c r="F5" s="238"/>
      <c r="G5" s="238"/>
      <c r="H5" s="238"/>
      <c r="I5" s="238"/>
      <c r="J5" s="238"/>
      <c r="K5" s="238"/>
      <c r="L5" s="268"/>
      <c r="M5" s="301" t="s">
        <v>2</v>
      </c>
      <c r="N5" s="238"/>
      <c r="O5" s="238"/>
      <c r="P5" s="268"/>
      <c r="Q5" s="301" t="s">
        <v>3</v>
      </c>
      <c r="R5" s="238"/>
      <c r="S5" s="238"/>
      <c r="T5" s="239"/>
    </row>
    <row r="6" spans="1:23" ht="17.25" customHeight="1" x14ac:dyDescent="0.3">
      <c r="A6" s="281" t="str">
        <f>CONCATENATE('Employee Info'!B15," ",'Employee Info'!B16," ",'Employee Info'!B17)</f>
        <v xml:space="preserve">  </v>
      </c>
      <c r="B6" s="282"/>
      <c r="C6" s="282"/>
      <c r="D6" s="282"/>
      <c r="E6" s="282"/>
      <c r="F6" s="282"/>
      <c r="G6" s="282"/>
      <c r="H6" s="282"/>
      <c r="I6" s="282"/>
      <c r="J6" s="282"/>
      <c r="K6" s="282"/>
      <c r="L6" s="282"/>
      <c r="M6" s="308">
        <f>+'Employee Info'!B8</f>
        <v>0</v>
      </c>
      <c r="N6" s="282"/>
      <c r="O6" s="282"/>
      <c r="P6" s="282"/>
      <c r="Q6" s="308">
        <f>+'Employee Info'!B9</f>
        <v>0</v>
      </c>
      <c r="R6" s="282"/>
      <c r="S6" s="282"/>
      <c r="T6" s="309"/>
    </row>
    <row r="7" spans="1:23" ht="6.75" customHeight="1" thickBot="1" x14ac:dyDescent="0.35">
      <c r="A7" s="305"/>
      <c r="B7" s="306"/>
      <c r="C7" s="306"/>
      <c r="D7" s="306"/>
      <c r="E7" s="306"/>
      <c r="F7" s="306"/>
      <c r="G7" s="306"/>
      <c r="H7" s="306"/>
      <c r="I7" s="306"/>
      <c r="J7" s="306"/>
      <c r="K7" s="306"/>
      <c r="L7" s="306"/>
      <c r="M7" s="306"/>
      <c r="N7" s="306"/>
      <c r="O7" s="306"/>
      <c r="P7" s="306"/>
      <c r="Q7" s="306"/>
      <c r="R7" s="306"/>
      <c r="S7" s="306"/>
      <c r="T7" s="307"/>
    </row>
    <row r="8" spans="1:23" ht="10.9" customHeight="1" x14ac:dyDescent="0.3">
      <c r="A8" s="302" t="s">
        <v>4</v>
      </c>
      <c r="B8" s="303"/>
      <c r="C8" s="303"/>
      <c r="D8" s="303"/>
      <c r="E8" s="304"/>
      <c r="F8" s="302" t="s">
        <v>5</v>
      </c>
      <c r="G8" s="303"/>
      <c r="H8" s="303"/>
      <c r="I8" s="303"/>
      <c r="J8" s="304"/>
      <c r="K8" s="302" t="s">
        <v>6</v>
      </c>
      <c r="L8" s="303"/>
      <c r="M8" s="303"/>
      <c r="N8" s="303"/>
      <c r="O8" s="304"/>
      <c r="P8" s="302" t="s">
        <v>7</v>
      </c>
      <c r="Q8" s="303"/>
      <c r="R8" s="303"/>
      <c r="S8" s="303"/>
      <c r="T8" s="304"/>
    </row>
    <row r="9" spans="1:23" ht="16.149999999999999" customHeight="1" x14ac:dyDescent="0.3">
      <c r="A9" s="277"/>
      <c r="B9" s="278"/>
      <c r="C9" s="278"/>
      <c r="D9" s="278"/>
      <c r="E9" s="279"/>
      <c r="F9" s="273" t="s">
        <v>41</v>
      </c>
      <c r="G9" s="274"/>
      <c r="H9" s="275"/>
      <c r="I9" s="275"/>
      <c r="J9" s="276"/>
      <c r="K9" s="273" t="s">
        <v>42</v>
      </c>
      <c r="L9" s="274"/>
      <c r="M9" s="80"/>
      <c r="N9" s="275"/>
      <c r="O9" s="276"/>
      <c r="P9" s="273" t="s">
        <v>42</v>
      </c>
      <c r="Q9" s="274"/>
      <c r="R9" s="80"/>
      <c r="S9" s="80"/>
      <c r="T9" s="81"/>
    </row>
    <row r="10" spans="1:23" ht="9" customHeight="1" x14ac:dyDescent="0.3">
      <c r="A10" s="237" t="s">
        <v>38</v>
      </c>
      <c r="B10" s="238"/>
      <c r="C10" s="238"/>
      <c r="D10" s="238"/>
      <c r="E10" s="239"/>
      <c r="F10" s="280" t="s">
        <v>8</v>
      </c>
      <c r="G10" s="238"/>
      <c r="H10" s="238"/>
      <c r="I10" s="238"/>
      <c r="J10" s="239"/>
      <c r="K10" s="280" t="s">
        <v>8</v>
      </c>
      <c r="L10" s="238"/>
      <c r="M10" s="238"/>
      <c r="N10" s="238"/>
      <c r="O10" s="239"/>
      <c r="P10" s="280" t="s">
        <v>8</v>
      </c>
      <c r="Q10" s="238"/>
      <c r="R10" s="238"/>
      <c r="S10" s="238"/>
      <c r="T10" s="239"/>
    </row>
    <row r="11" spans="1:23" ht="21" customHeight="1" x14ac:dyDescent="0.3">
      <c r="A11" s="264"/>
      <c r="B11" s="271"/>
      <c r="C11" s="271"/>
      <c r="D11" s="271"/>
      <c r="E11" s="272"/>
      <c r="F11" s="264"/>
      <c r="G11" s="271"/>
      <c r="H11" s="271"/>
      <c r="I11" s="271"/>
      <c r="J11" s="272"/>
      <c r="K11" s="264"/>
      <c r="L11" s="271"/>
      <c r="M11" s="271"/>
      <c r="N11" s="271"/>
      <c r="O11" s="272"/>
      <c r="P11" s="264"/>
      <c r="Q11" s="271"/>
      <c r="R11" s="271"/>
      <c r="S11" s="271"/>
      <c r="T11" s="272"/>
    </row>
    <row r="12" spans="1:23" ht="9.75" customHeight="1" x14ac:dyDescent="0.3">
      <c r="A12" s="280" t="s">
        <v>9</v>
      </c>
      <c r="B12" s="238"/>
      <c r="C12" s="238"/>
      <c r="D12" s="238"/>
      <c r="E12" s="239"/>
      <c r="F12" s="280" t="s">
        <v>9</v>
      </c>
      <c r="G12" s="238"/>
      <c r="H12" s="238"/>
      <c r="I12" s="238"/>
      <c r="J12" s="239"/>
      <c r="K12" s="280" t="s">
        <v>9</v>
      </c>
      <c r="L12" s="238"/>
      <c r="M12" s="238"/>
      <c r="N12" s="238"/>
      <c r="O12" s="239"/>
      <c r="P12" s="280" t="s">
        <v>9</v>
      </c>
      <c r="Q12" s="238"/>
      <c r="R12" s="238"/>
      <c r="S12" s="238"/>
      <c r="T12" s="239"/>
    </row>
    <row r="13" spans="1:23" ht="21" customHeight="1" x14ac:dyDescent="0.3">
      <c r="A13" s="264"/>
      <c r="B13" s="271"/>
      <c r="C13" s="271"/>
      <c r="D13" s="271"/>
      <c r="E13" s="272"/>
      <c r="F13" s="264"/>
      <c r="G13" s="271"/>
      <c r="H13" s="271"/>
      <c r="I13" s="271"/>
      <c r="J13" s="272"/>
      <c r="K13" s="264"/>
      <c r="L13" s="271"/>
      <c r="M13" s="271"/>
      <c r="N13" s="271"/>
      <c r="O13" s="272"/>
      <c r="P13" s="264"/>
      <c r="Q13" s="271"/>
      <c r="R13" s="271"/>
      <c r="S13" s="271"/>
      <c r="T13" s="272"/>
    </row>
    <row r="14" spans="1:23" ht="18.75" customHeight="1" x14ac:dyDescent="0.3">
      <c r="A14" s="237" t="s">
        <v>353</v>
      </c>
      <c r="B14" s="268"/>
      <c r="C14" s="266" t="s">
        <v>352</v>
      </c>
      <c r="D14" s="238"/>
      <c r="E14" s="239"/>
      <c r="F14" s="237" t="s">
        <v>353</v>
      </c>
      <c r="G14" s="268"/>
      <c r="H14" s="266" t="s">
        <v>352</v>
      </c>
      <c r="I14" s="238"/>
      <c r="J14" s="239"/>
      <c r="K14" s="237" t="s">
        <v>355</v>
      </c>
      <c r="L14" s="268"/>
      <c r="M14" s="266" t="s">
        <v>352</v>
      </c>
      <c r="N14" s="238"/>
      <c r="O14" s="239"/>
      <c r="P14" s="237" t="s">
        <v>355</v>
      </c>
      <c r="Q14" s="268"/>
      <c r="R14" s="266" t="s">
        <v>356</v>
      </c>
      <c r="S14" s="238"/>
      <c r="T14" s="239"/>
    </row>
    <row r="15" spans="1:23" ht="20.25" customHeight="1" x14ac:dyDescent="0.3">
      <c r="A15" s="264"/>
      <c r="B15" s="265"/>
      <c r="C15" s="88" t="str">
        <f>IF(A11="","","O -")</f>
        <v/>
      </c>
      <c r="D15" s="269"/>
      <c r="E15" s="270"/>
      <c r="F15" s="264"/>
      <c r="G15" s="265"/>
      <c r="H15" s="88" t="str">
        <f>IF(F11="","","O -")</f>
        <v/>
      </c>
      <c r="I15" s="269"/>
      <c r="J15" s="270"/>
      <c r="K15" s="264"/>
      <c r="L15" s="265"/>
      <c r="M15" s="88" t="str">
        <f>IF(K11="","","O -")</f>
        <v/>
      </c>
      <c r="N15" s="269"/>
      <c r="O15" s="270"/>
      <c r="P15" s="264"/>
      <c r="Q15" s="265"/>
      <c r="R15" s="88" t="str">
        <f>IF(P11="","","O -")</f>
        <v/>
      </c>
      <c r="S15" s="269"/>
      <c r="T15" s="270"/>
    </row>
    <row r="16" spans="1:23" ht="18" customHeight="1" x14ac:dyDescent="0.3">
      <c r="A16" s="237" t="s">
        <v>354</v>
      </c>
      <c r="B16" s="268"/>
      <c r="C16" s="8" t="s">
        <v>10</v>
      </c>
      <c r="D16" s="266" t="s">
        <v>357</v>
      </c>
      <c r="E16" s="267"/>
      <c r="F16" s="237" t="s">
        <v>347</v>
      </c>
      <c r="G16" s="268"/>
      <c r="H16" s="13" t="s">
        <v>43</v>
      </c>
      <c r="I16" s="266" t="s">
        <v>357</v>
      </c>
      <c r="J16" s="267"/>
      <c r="K16" s="237" t="s">
        <v>346</v>
      </c>
      <c r="L16" s="268"/>
      <c r="M16" s="8" t="s">
        <v>10</v>
      </c>
      <c r="N16" s="266" t="s">
        <v>357</v>
      </c>
      <c r="O16" s="267"/>
      <c r="P16" s="237" t="s">
        <v>346</v>
      </c>
      <c r="Q16" s="268"/>
      <c r="R16" s="8" t="s">
        <v>10</v>
      </c>
      <c r="S16" s="266" t="s">
        <v>357</v>
      </c>
      <c r="T16" s="267"/>
      <c r="W16" s="69"/>
    </row>
    <row r="17" spans="1:23" ht="18" customHeight="1" x14ac:dyDescent="0.3">
      <c r="A17" s="171"/>
      <c r="B17" s="172" t="str">
        <f>IF(P50=TRUE,"-T","")</f>
        <v/>
      </c>
      <c r="C17" s="173" t="str">
        <f>IF(A17="GS","",IF(A17&lt;&gt;"",VLOOKUP(A17,'Position Matrix'!$A$1:$D$207,3,FALSE),""))</f>
        <v/>
      </c>
      <c r="D17" s="235" t="str">
        <f>IF(A17="GS","",IF(A17="","",IF(B17="-T",VLOOKUP(C17,'AD RATES'!$A1:$C$13,3,FALSE),VLOOKUP(C17,'AD RATES'!$A$1:$B$13,2,FALSE))))</f>
        <v/>
      </c>
      <c r="E17" s="236"/>
      <c r="F17" s="171"/>
      <c r="G17" s="172" t="str">
        <f>IF(P51=TRUE,"-T","")</f>
        <v/>
      </c>
      <c r="H17" s="173" t="str">
        <f>IF(F17="GS","",IF(F17&lt;&gt;"",VLOOKUP(F17,'Position Matrix'!$A$1:$D$207,3,FALSE),""))</f>
        <v/>
      </c>
      <c r="I17" s="235" t="str">
        <f>IF(F17="GS","",IF(F17="","",IF(G17="-T",VLOOKUP(H17,'AD RATES'!$A1:$C$13,3,FALSE),VLOOKUP(H17,'AD RATES'!$A$1:$B$13,2,FALSE))))</f>
        <v/>
      </c>
      <c r="J17" s="236"/>
      <c r="K17" s="171"/>
      <c r="L17" s="172" t="str">
        <f>IF(P52=TRUE,"-T","")</f>
        <v/>
      </c>
      <c r="M17" s="173" t="str">
        <f>IF(K17="GS","",IF(K17&lt;&gt;"",VLOOKUP(K17,'Position Matrix'!$A$1:$D$207,3,FALSE),""))</f>
        <v/>
      </c>
      <c r="N17" s="235" t="str">
        <f>IF(K17="GS","",IF(K17="","",IF(L17="-T",VLOOKUP(M17,'AD RATES'!$A1:$C$13,3,FALSE),VLOOKUP(M17,'AD RATES'!$A$1:$B$13,2,FALSE))))</f>
        <v/>
      </c>
      <c r="O17" s="236"/>
      <c r="P17" s="171"/>
      <c r="Q17" s="172" t="str">
        <f>IF(P53=TRUE,"-T","")</f>
        <v/>
      </c>
      <c r="R17" s="173" t="str">
        <f>IF(P17="GS","",IF(P17&lt;&gt;"",VLOOKUP(P17,'Position Matrix'!$A$1:$D$207,3,FALSE),""))</f>
        <v/>
      </c>
      <c r="S17" s="235" t="str">
        <f>IF(P17="GS","",IF(P17="","",IF(Q17="-T",VLOOKUP(R17,'AD RATES'!$A1:$C$13,3,FALSE),VLOOKUP(R17,'AD RATES'!$A$1:$B$13,2,FALSE))))</f>
        <v/>
      </c>
      <c r="T17" s="236"/>
      <c r="W17" s="98" t="s">
        <v>365</v>
      </c>
    </row>
    <row r="18" spans="1:23" ht="10.5" customHeight="1" x14ac:dyDescent="0.3">
      <c r="A18" s="237" t="s">
        <v>362</v>
      </c>
      <c r="B18" s="238"/>
      <c r="C18" s="238"/>
      <c r="D18" s="238"/>
      <c r="E18" s="239"/>
      <c r="F18" s="237" t="s">
        <v>362</v>
      </c>
      <c r="G18" s="238"/>
      <c r="H18" s="238"/>
      <c r="I18" s="238"/>
      <c r="J18" s="239"/>
      <c r="K18" s="237" t="s">
        <v>362</v>
      </c>
      <c r="L18" s="238"/>
      <c r="M18" s="238"/>
      <c r="N18" s="238"/>
      <c r="O18" s="239"/>
      <c r="P18" s="237" t="s">
        <v>362</v>
      </c>
      <c r="Q18" s="238"/>
      <c r="R18" s="238"/>
      <c r="S18" s="238"/>
      <c r="T18" s="239"/>
    </row>
    <row r="19" spans="1:23" ht="20.25" customHeight="1" x14ac:dyDescent="0.3">
      <c r="A19" s="261"/>
      <c r="B19" s="262"/>
      <c r="C19" s="262"/>
      <c r="D19" s="262"/>
      <c r="E19" s="263"/>
      <c r="F19" s="261"/>
      <c r="G19" s="262"/>
      <c r="H19" s="262"/>
      <c r="I19" s="262"/>
      <c r="J19" s="263"/>
      <c r="K19" s="261"/>
      <c r="L19" s="262"/>
      <c r="M19" s="262"/>
      <c r="N19" s="262"/>
      <c r="O19" s="263"/>
      <c r="P19" s="261"/>
      <c r="Q19" s="262"/>
      <c r="R19" s="262"/>
      <c r="S19" s="262"/>
      <c r="T19" s="263"/>
      <c r="W19" s="69"/>
    </row>
    <row r="20" spans="1:23" ht="16.5" customHeight="1" x14ac:dyDescent="0.3">
      <c r="A20" s="10" t="s">
        <v>11</v>
      </c>
      <c r="B20" s="11" t="s">
        <v>12</v>
      </c>
      <c r="C20" s="11" t="s">
        <v>13</v>
      </c>
      <c r="D20" s="11" t="s">
        <v>14</v>
      </c>
      <c r="E20" s="12" t="s">
        <v>15</v>
      </c>
      <c r="F20" s="10" t="s">
        <v>11</v>
      </c>
      <c r="G20" s="11" t="s">
        <v>12</v>
      </c>
      <c r="H20" s="11" t="s">
        <v>13</v>
      </c>
      <c r="I20" s="11" t="s">
        <v>14</v>
      </c>
      <c r="J20" s="12" t="s">
        <v>15</v>
      </c>
      <c r="K20" s="10" t="s">
        <v>11</v>
      </c>
      <c r="L20" s="11" t="s">
        <v>12</v>
      </c>
      <c r="M20" s="11" t="s">
        <v>13</v>
      </c>
      <c r="N20" s="11" t="s">
        <v>14</v>
      </c>
      <c r="O20" s="12" t="s">
        <v>15</v>
      </c>
      <c r="P20" s="10" t="s">
        <v>11</v>
      </c>
      <c r="Q20" s="11" t="s">
        <v>12</v>
      </c>
      <c r="R20" s="11" t="s">
        <v>13</v>
      </c>
      <c r="S20" s="11" t="s">
        <v>14</v>
      </c>
      <c r="T20" s="12" t="s">
        <v>15</v>
      </c>
      <c r="W20" s="69"/>
    </row>
    <row r="21" spans="1:23" ht="16.5" customHeight="1" x14ac:dyDescent="0.3">
      <c r="A21" s="85"/>
      <c r="B21" s="86"/>
      <c r="C21" s="87"/>
      <c r="D21" s="87"/>
      <c r="E21" s="74" t="str">
        <f>IF(D21="","",(((D21-RIGHT(D21,2))/100)+(RIGHT(D21,2)/60)-(((C21-RIGHT(C21,2))/100)+(RIGHT(C21,2)/60))))</f>
        <v/>
      </c>
      <c r="F21" s="85"/>
      <c r="G21" s="86"/>
      <c r="H21" s="87"/>
      <c r="I21" s="87"/>
      <c r="J21" s="74" t="str">
        <f t="shared" ref="J21:J27" si="0">IF(I21="","",(((I21-RIGHT(I21,2))/100)+(RIGHT(I21,2)/60)-(((H21-RIGHT(H21,2))/100)+(RIGHT(H21,2)/60))))</f>
        <v/>
      </c>
      <c r="K21" s="85"/>
      <c r="L21" s="86"/>
      <c r="M21" s="87"/>
      <c r="N21" s="87"/>
      <c r="O21" s="74" t="str">
        <f t="shared" ref="O21:O27" si="1">IF(N21="","",(((N21-RIGHT(N21,2))/100)+(RIGHT(N21,2)/60)-(((M21-RIGHT(M21,2))/100)+(RIGHT(M21,2)/60))))</f>
        <v/>
      </c>
      <c r="P21" s="85"/>
      <c r="Q21" s="86"/>
      <c r="R21" s="87"/>
      <c r="S21" s="87"/>
      <c r="T21" s="74" t="str">
        <f t="shared" ref="T21:T27" si="2">IF(S21="","",(((S21-RIGHT(S21,2))/100)+(RIGHT(S21,2)/60)-(((R21-RIGHT(R21,2))/100)+(RIGHT(R21,2)/60))))</f>
        <v/>
      </c>
    </row>
    <row r="22" spans="1:23" ht="16.5" customHeight="1" x14ac:dyDescent="0.3">
      <c r="A22" s="85"/>
      <c r="B22" s="86"/>
      <c r="C22" s="87"/>
      <c r="D22" s="87"/>
      <c r="E22" s="74" t="str">
        <f t="shared" ref="E22:E27" si="3">IF(D22="","",(((D22-RIGHT(D22,2))/100)+(RIGHT(D22,2)/60)-(((C22-RIGHT(C22,2))/100)+(RIGHT(C22,2)/60))))</f>
        <v/>
      </c>
      <c r="F22" s="85"/>
      <c r="G22" s="86"/>
      <c r="H22" s="87"/>
      <c r="I22" s="87"/>
      <c r="J22" s="74" t="str">
        <f t="shared" si="0"/>
        <v/>
      </c>
      <c r="K22" s="85"/>
      <c r="L22" s="86"/>
      <c r="M22" s="87"/>
      <c r="N22" s="87"/>
      <c r="O22" s="74" t="str">
        <f t="shared" si="1"/>
        <v/>
      </c>
      <c r="P22" s="85"/>
      <c r="Q22" s="86"/>
      <c r="R22" s="87"/>
      <c r="S22" s="87"/>
      <c r="T22" s="74" t="str">
        <f t="shared" si="2"/>
        <v/>
      </c>
    </row>
    <row r="23" spans="1:23" ht="16.5" customHeight="1" x14ac:dyDescent="0.3">
      <c r="A23" s="85"/>
      <c r="B23" s="86"/>
      <c r="C23" s="87"/>
      <c r="D23" s="87"/>
      <c r="E23" s="74" t="str">
        <f t="shared" si="3"/>
        <v/>
      </c>
      <c r="F23" s="85"/>
      <c r="G23" s="86"/>
      <c r="H23" s="87"/>
      <c r="I23" s="87"/>
      <c r="J23" s="74" t="str">
        <f t="shared" si="0"/>
        <v/>
      </c>
      <c r="K23" s="85"/>
      <c r="L23" s="86"/>
      <c r="M23" s="87"/>
      <c r="N23" s="87"/>
      <c r="O23" s="74" t="str">
        <f t="shared" si="1"/>
        <v/>
      </c>
      <c r="P23" s="85"/>
      <c r="Q23" s="86"/>
      <c r="R23" s="87"/>
      <c r="S23" s="87"/>
      <c r="T23" s="74" t="str">
        <f t="shared" si="2"/>
        <v/>
      </c>
    </row>
    <row r="24" spans="1:23" ht="16.5" customHeight="1" x14ac:dyDescent="0.3">
      <c r="A24" s="85"/>
      <c r="B24" s="86"/>
      <c r="C24" s="87"/>
      <c r="D24" s="87"/>
      <c r="E24" s="74" t="str">
        <f t="shared" si="3"/>
        <v/>
      </c>
      <c r="F24" s="85"/>
      <c r="G24" s="86"/>
      <c r="H24" s="87"/>
      <c r="I24" s="87"/>
      <c r="J24" s="74" t="str">
        <f t="shared" si="0"/>
        <v/>
      </c>
      <c r="K24" s="85"/>
      <c r="L24" s="86"/>
      <c r="M24" s="87"/>
      <c r="N24" s="87"/>
      <c r="O24" s="74" t="str">
        <f t="shared" si="1"/>
        <v/>
      </c>
      <c r="P24" s="85"/>
      <c r="Q24" s="86"/>
      <c r="R24" s="87"/>
      <c r="S24" s="87"/>
      <c r="T24" s="74" t="str">
        <f t="shared" si="2"/>
        <v/>
      </c>
    </row>
    <row r="25" spans="1:23" ht="16.5" customHeight="1" x14ac:dyDescent="0.3">
      <c r="A25" s="85"/>
      <c r="B25" s="86"/>
      <c r="C25" s="87"/>
      <c r="D25" s="87"/>
      <c r="E25" s="74" t="str">
        <f t="shared" si="3"/>
        <v/>
      </c>
      <c r="F25" s="85"/>
      <c r="G25" s="86"/>
      <c r="H25" s="87"/>
      <c r="I25" s="87"/>
      <c r="J25" s="74" t="str">
        <f t="shared" si="0"/>
        <v/>
      </c>
      <c r="K25" s="85"/>
      <c r="L25" s="86"/>
      <c r="M25" s="87"/>
      <c r="N25" s="87"/>
      <c r="O25" s="74" t="str">
        <f t="shared" si="1"/>
        <v/>
      </c>
      <c r="P25" s="85"/>
      <c r="Q25" s="86"/>
      <c r="R25" s="87"/>
      <c r="S25" s="87"/>
      <c r="T25" s="74" t="str">
        <f t="shared" si="2"/>
        <v/>
      </c>
    </row>
    <row r="26" spans="1:23" ht="16.5" customHeight="1" x14ac:dyDescent="0.3">
      <c r="A26" s="85"/>
      <c r="B26" s="86"/>
      <c r="C26" s="87"/>
      <c r="D26" s="87"/>
      <c r="E26" s="74" t="str">
        <f t="shared" si="3"/>
        <v/>
      </c>
      <c r="F26" s="85"/>
      <c r="G26" s="86"/>
      <c r="H26" s="87"/>
      <c r="I26" s="87"/>
      <c r="J26" s="74" t="str">
        <f t="shared" si="0"/>
        <v/>
      </c>
      <c r="K26" s="85"/>
      <c r="L26" s="86"/>
      <c r="M26" s="87"/>
      <c r="N26" s="87"/>
      <c r="O26" s="74" t="str">
        <f t="shared" si="1"/>
        <v/>
      </c>
      <c r="P26" s="85"/>
      <c r="Q26" s="86"/>
      <c r="R26" s="87"/>
      <c r="S26" s="87"/>
      <c r="T26" s="74" t="str">
        <f t="shared" si="2"/>
        <v/>
      </c>
    </row>
    <row r="27" spans="1:23" ht="16.5" customHeight="1" x14ac:dyDescent="0.3">
      <c r="A27" s="85"/>
      <c r="B27" s="86"/>
      <c r="C27" s="87"/>
      <c r="D27" s="87"/>
      <c r="E27" s="74" t="str">
        <f t="shared" si="3"/>
        <v/>
      </c>
      <c r="F27" s="85"/>
      <c r="G27" s="86"/>
      <c r="H27" s="87"/>
      <c r="I27" s="87"/>
      <c r="J27" s="74" t="str">
        <f t="shared" si="0"/>
        <v/>
      </c>
      <c r="K27" s="85"/>
      <c r="L27" s="86"/>
      <c r="M27" s="87"/>
      <c r="N27" s="87"/>
      <c r="O27" s="74" t="str">
        <f t="shared" si="1"/>
        <v/>
      </c>
      <c r="P27" s="85"/>
      <c r="Q27" s="86"/>
      <c r="R27" s="87"/>
      <c r="S27" s="87"/>
      <c r="T27" s="74" t="str">
        <f t="shared" si="2"/>
        <v/>
      </c>
    </row>
    <row r="28" spans="1:23" ht="16.5" customHeight="1" thickBot="1" x14ac:dyDescent="0.35">
      <c r="A28" s="83" t="s">
        <v>349</v>
      </c>
      <c r="B28" s="84">
        <f>+'Employee Info'!B3</f>
        <v>2018</v>
      </c>
      <c r="C28" s="251" t="s">
        <v>343</v>
      </c>
      <c r="D28" s="252"/>
      <c r="E28" s="82">
        <f>SUM(E21:E27)</f>
        <v>0</v>
      </c>
      <c r="F28" s="83" t="s">
        <v>349</v>
      </c>
      <c r="G28" s="84">
        <f>+'Employee Info'!B3</f>
        <v>2018</v>
      </c>
      <c r="H28" s="251" t="s">
        <v>343</v>
      </c>
      <c r="I28" s="252"/>
      <c r="J28" s="82">
        <f>SUM(J21:J27)</f>
        <v>0</v>
      </c>
      <c r="K28" s="83" t="s">
        <v>349</v>
      </c>
      <c r="L28" s="84">
        <f>+'Employee Info'!B3</f>
        <v>2018</v>
      </c>
      <c r="M28" s="251" t="s">
        <v>343</v>
      </c>
      <c r="N28" s="252"/>
      <c r="O28" s="82">
        <f>SUM(O21:O27)</f>
        <v>0</v>
      </c>
      <c r="P28" s="83" t="s">
        <v>349</v>
      </c>
      <c r="Q28" s="84">
        <f>+'Employee Info'!B3</f>
        <v>2018</v>
      </c>
      <c r="R28" s="251" t="s">
        <v>343</v>
      </c>
      <c r="S28" s="252"/>
      <c r="T28" s="82">
        <f>SUM(T21:T27)</f>
        <v>0</v>
      </c>
    </row>
    <row r="29" spans="1:23" ht="12" customHeight="1" thickBot="1" x14ac:dyDescent="0.35">
      <c r="A29" s="247" t="s">
        <v>358</v>
      </c>
      <c r="B29" s="248"/>
      <c r="C29" s="248"/>
      <c r="D29" s="248"/>
      <c r="E29" s="248"/>
      <c r="F29" s="248"/>
      <c r="G29" s="248"/>
      <c r="H29" s="248"/>
      <c r="I29" s="248"/>
      <c r="J29" s="248"/>
      <c r="K29" s="248"/>
      <c r="L29" s="248"/>
      <c r="M29" s="248"/>
      <c r="N29" s="248"/>
      <c r="O29" s="248"/>
      <c r="P29" s="249" t="s">
        <v>344</v>
      </c>
      <c r="Q29" s="250"/>
      <c r="R29" s="250"/>
      <c r="S29" s="75" t="str">
        <f>IF(A11="","",IF(F17="",(+D17*E28),IF(K17="",((+D17*E28)+(I17*J28)),IF(P17="",((+D17*E28)+(I17*J28)+(N17*O28)),((+D17*E28)+(+I17*J28)+(N17*O28)+(S17*T28))))))</f>
        <v/>
      </c>
      <c r="T29" s="76" t="str">
        <f>IF(A11="","",SUM(E28,J28,O28,T28))</f>
        <v/>
      </c>
    </row>
    <row r="30" spans="1:23" ht="12" customHeight="1" x14ac:dyDescent="0.3">
      <c r="A30" s="353" t="s">
        <v>16</v>
      </c>
      <c r="B30" s="354"/>
      <c r="C30" s="354"/>
      <c r="D30" s="354"/>
      <c r="E30" s="354"/>
      <c r="F30" s="354"/>
      <c r="G30" s="354"/>
      <c r="H30" s="354"/>
      <c r="I30" s="354"/>
      <c r="J30" s="354"/>
      <c r="K30" s="354"/>
      <c r="L30" s="354"/>
      <c r="M30" s="355"/>
      <c r="N30" s="356" t="s">
        <v>46</v>
      </c>
      <c r="O30" s="357"/>
      <c r="P30" s="357"/>
      <c r="Q30" s="357"/>
      <c r="R30" s="357"/>
      <c r="S30" s="357"/>
      <c r="T30" s="358"/>
    </row>
    <row r="31" spans="1:23" ht="30" customHeight="1" x14ac:dyDescent="0.3">
      <c r="A31" s="7" t="s">
        <v>17</v>
      </c>
      <c r="B31" s="1" t="s">
        <v>18</v>
      </c>
      <c r="C31" s="359" t="s">
        <v>19</v>
      </c>
      <c r="D31" s="360"/>
      <c r="E31" s="360"/>
      <c r="F31" s="360"/>
      <c r="G31" s="361"/>
      <c r="H31" s="359" t="s">
        <v>20</v>
      </c>
      <c r="I31" s="361"/>
      <c r="J31" s="359" t="s">
        <v>21</v>
      </c>
      <c r="K31" s="361"/>
      <c r="L31" s="359" t="s">
        <v>22</v>
      </c>
      <c r="M31" s="362"/>
      <c r="N31" s="357"/>
      <c r="O31" s="357"/>
      <c r="P31" s="357"/>
      <c r="Q31" s="357"/>
      <c r="R31" s="357"/>
      <c r="S31" s="357"/>
      <c r="T31" s="358"/>
    </row>
    <row r="32" spans="1:23" ht="15.75" customHeight="1" x14ac:dyDescent="0.3">
      <c r="A32" s="89"/>
      <c r="B32" s="90"/>
      <c r="C32" s="257"/>
      <c r="D32" s="319"/>
      <c r="E32" s="319"/>
      <c r="F32" s="319"/>
      <c r="G32" s="320"/>
      <c r="H32" s="253"/>
      <c r="I32" s="254"/>
      <c r="J32" s="253"/>
      <c r="K32" s="254"/>
      <c r="L32" s="255"/>
      <c r="M32" s="256"/>
      <c r="N32" s="357"/>
      <c r="O32" s="357"/>
      <c r="P32" s="357"/>
      <c r="Q32" s="357"/>
      <c r="R32" s="357"/>
      <c r="S32" s="357"/>
      <c r="T32" s="358"/>
    </row>
    <row r="33" spans="1:20" ht="15.75" customHeight="1" x14ac:dyDescent="0.3">
      <c r="A33" s="89"/>
      <c r="B33" s="90"/>
      <c r="C33" s="257"/>
      <c r="D33" s="258"/>
      <c r="E33" s="258"/>
      <c r="F33" s="258"/>
      <c r="G33" s="259"/>
      <c r="H33" s="253"/>
      <c r="I33" s="260"/>
      <c r="J33" s="253"/>
      <c r="K33" s="260"/>
      <c r="L33" s="255"/>
      <c r="M33" s="321"/>
      <c r="N33" s="357"/>
      <c r="O33" s="357"/>
      <c r="P33" s="357"/>
      <c r="Q33" s="357"/>
      <c r="R33" s="357"/>
      <c r="S33" s="357"/>
      <c r="T33" s="358"/>
    </row>
    <row r="34" spans="1:20" ht="15.75" customHeight="1" x14ac:dyDescent="0.3">
      <c r="A34" s="89"/>
      <c r="B34" s="90"/>
      <c r="C34" s="257"/>
      <c r="D34" s="258"/>
      <c r="E34" s="258"/>
      <c r="F34" s="258"/>
      <c r="G34" s="259"/>
      <c r="H34" s="253"/>
      <c r="I34" s="260"/>
      <c r="J34" s="253"/>
      <c r="K34" s="260"/>
      <c r="L34" s="255"/>
      <c r="M34" s="321"/>
      <c r="N34" s="357"/>
      <c r="O34" s="357"/>
      <c r="P34" s="357"/>
      <c r="Q34" s="357"/>
      <c r="R34" s="357"/>
      <c r="S34" s="357"/>
      <c r="T34" s="358"/>
    </row>
    <row r="35" spans="1:20" ht="15.75" customHeight="1" x14ac:dyDescent="0.3">
      <c r="A35" s="89"/>
      <c r="B35" s="90"/>
      <c r="C35" s="257"/>
      <c r="D35" s="319"/>
      <c r="E35" s="319"/>
      <c r="F35" s="319"/>
      <c r="G35" s="320"/>
      <c r="H35" s="253"/>
      <c r="I35" s="254"/>
      <c r="J35" s="253"/>
      <c r="K35" s="254"/>
      <c r="L35" s="255"/>
      <c r="M35" s="256"/>
      <c r="N35" s="357"/>
      <c r="O35" s="357"/>
      <c r="P35" s="357"/>
      <c r="Q35" s="357"/>
      <c r="R35" s="357"/>
      <c r="S35" s="357"/>
      <c r="T35" s="358"/>
    </row>
    <row r="36" spans="1:20" ht="15.75" customHeight="1" x14ac:dyDescent="0.3">
      <c r="A36" s="89"/>
      <c r="B36" s="90"/>
      <c r="C36" s="257"/>
      <c r="D36" s="319"/>
      <c r="E36" s="319"/>
      <c r="F36" s="319"/>
      <c r="G36" s="320"/>
      <c r="H36" s="253"/>
      <c r="I36" s="254"/>
      <c r="J36" s="253"/>
      <c r="K36" s="254"/>
      <c r="L36" s="255"/>
      <c r="M36" s="256"/>
      <c r="N36" s="357"/>
      <c r="O36" s="357"/>
      <c r="P36" s="357"/>
      <c r="Q36" s="357"/>
      <c r="R36" s="357"/>
      <c r="S36" s="357"/>
      <c r="T36" s="358"/>
    </row>
    <row r="37" spans="1:20" ht="15.75" customHeight="1" thickBot="1" x14ac:dyDescent="0.35">
      <c r="A37" s="91"/>
      <c r="B37" s="92"/>
      <c r="C37" s="240"/>
      <c r="D37" s="241"/>
      <c r="E37" s="241"/>
      <c r="F37" s="241"/>
      <c r="G37" s="242"/>
      <c r="H37" s="243"/>
      <c r="I37" s="244"/>
      <c r="J37" s="243"/>
      <c r="K37" s="244"/>
      <c r="L37" s="245"/>
      <c r="M37" s="246"/>
      <c r="N37" s="357"/>
      <c r="O37" s="357"/>
      <c r="P37" s="357"/>
      <c r="Q37" s="357"/>
      <c r="R37" s="357"/>
      <c r="S37" s="357"/>
      <c r="T37" s="358"/>
    </row>
    <row r="38" spans="1:20" ht="15.75" customHeight="1" thickBot="1" x14ac:dyDescent="0.35">
      <c r="A38" s="347" t="s">
        <v>23</v>
      </c>
      <c r="B38" s="348"/>
      <c r="C38" s="348"/>
      <c r="D38" s="348"/>
      <c r="E38" s="348"/>
      <c r="F38" s="348"/>
      <c r="G38" s="348"/>
      <c r="H38" s="349" t="str">
        <f>IF(H32="","",SUM(H32:I37))</f>
        <v/>
      </c>
      <c r="I38" s="349"/>
      <c r="J38" s="349" t="str">
        <f>IF(J32="","",SUM(J32:K37))</f>
        <v/>
      </c>
      <c r="K38" s="349"/>
      <c r="L38" s="350"/>
      <c r="M38" s="351"/>
      <c r="N38" s="325" t="s">
        <v>24</v>
      </c>
      <c r="O38" s="326"/>
      <c r="P38" s="326"/>
      <c r="Q38" s="326"/>
      <c r="R38" s="326"/>
      <c r="S38" s="326"/>
      <c r="T38" s="327"/>
    </row>
    <row r="39" spans="1:20" ht="12" customHeight="1" x14ac:dyDescent="0.3">
      <c r="A39" s="328" t="s">
        <v>25</v>
      </c>
      <c r="B39" s="329"/>
      <c r="C39" s="329"/>
      <c r="D39" s="329"/>
      <c r="E39" s="329"/>
      <c r="F39" s="329"/>
      <c r="G39" s="329"/>
      <c r="H39" s="329"/>
      <c r="I39" s="329"/>
      <c r="J39" s="329"/>
      <c r="K39" s="329"/>
      <c r="L39" s="329"/>
      <c r="M39" s="330"/>
      <c r="N39" s="331"/>
      <c r="O39" s="332"/>
      <c r="P39" s="332"/>
      <c r="Q39" s="332"/>
      <c r="R39" s="332"/>
      <c r="S39" s="332"/>
      <c r="T39" s="333"/>
    </row>
    <row r="40" spans="1:20" ht="3.75" customHeight="1" thickBot="1" x14ac:dyDescent="0.35">
      <c r="A40" s="337"/>
      <c r="B40" s="338"/>
      <c r="C40" s="338"/>
      <c r="D40" s="338"/>
      <c r="E40" s="338"/>
      <c r="F40" s="338"/>
      <c r="G40" s="338"/>
      <c r="H40" s="338"/>
      <c r="I40" s="338"/>
      <c r="J40" s="338"/>
      <c r="K40" s="338"/>
      <c r="L40" s="338"/>
      <c r="M40" s="339"/>
      <c r="N40" s="334"/>
      <c r="O40" s="335"/>
      <c r="P40" s="335"/>
      <c r="Q40" s="335"/>
      <c r="R40" s="335"/>
      <c r="S40" s="335"/>
      <c r="T40" s="336"/>
    </row>
    <row r="41" spans="1:20" ht="10.5" customHeight="1" x14ac:dyDescent="0.3">
      <c r="A41" s="340"/>
      <c r="B41" s="338"/>
      <c r="C41" s="338"/>
      <c r="D41" s="338"/>
      <c r="E41" s="338"/>
      <c r="F41" s="338"/>
      <c r="G41" s="338"/>
      <c r="H41" s="338"/>
      <c r="I41" s="338"/>
      <c r="J41" s="338"/>
      <c r="K41" s="338"/>
      <c r="L41" s="338"/>
      <c r="M41" s="339"/>
      <c r="N41" s="324" t="s">
        <v>26</v>
      </c>
      <c r="O41" s="324"/>
      <c r="P41" s="324"/>
      <c r="Q41" s="324"/>
      <c r="R41" s="324"/>
      <c r="S41" s="324"/>
      <c r="T41" s="324"/>
    </row>
    <row r="42" spans="1:20" ht="17.25" customHeight="1" thickBot="1" x14ac:dyDescent="0.35">
      <c r="A42" s="340"/>
      <c r="B42" s="338"/>
      <c r="C42" s="338"/>
      <c r="D42" s="338"/>
      <c r="E42" s="338"/>
      <c r="F42" s="338"/>
      <c r="G42" s="338"/>
      <c r="H42" s="338"/>
      <c r="I42" s="338"/>
      <c r="J42" s="338"/>
      <c r="K42" s="338"/>
      <c r="L42" s="338"/>
      <c r="M42" s="339"/>
      <c r="N42" s="352"/>
      <c r="O42" s="335"/>
      <c r="P42" s="335"/>
      <c r="Q42" s="335"/>
      <c r="R42" s="335"/>
      <c r="S42" s="335"/>
      <c r="T42" s="336"/>
    </row>
    <row r="43" spans="1:20" ht="11.25" customHeight="1" thickBot="1" x14ac:dyDescent="0.35">
      <c r="A43" s="341"/>
      <c r="B43" s="342"/>
      <c r="C43" s="342"/>
      <c r="D43" s="342"/>
      <c r="E43" s="342"/>
      <c r="F43" s="342"/>
      <c r="G43" s="342"/>
      <c r="H43" s="342"/>
      <c r="I43" s="342"/>
      <c r="J43" s="342"/>
      <c r="K43" s="342"/>
      <c r="L43" s="342"/>
      <c r="M43" s="343"/>
      <c r="N43" s="344" t="s">
        <v>45</v>
      </c>
      <c r="O43" s="345"/>
      <c r="P43" s="345"/>
      <c r="Q43" s="345"/>
      <c r="R43" s="345"/>
      <c r="S43" s="345"/>
      <c r="T43" s="346"/>
    </row>
    <row r="44" spans="1:20" ht="13.9" customHeight="1" x14ac:dyDescent="0.3">
      <c r="A44" s="2" t="s">
        <v>27</v>
      </c>
      <c r="O44" s="9" t="s">
        <v>44</v>
      </c>
    </row>
    <row r="45" spans="1:20" ht="13.9" customHeight="1" x14ac:dyDescent="0.3">
      <c r="A45" t="s">
        <v>28</v>
      </c>
      <c r="O45" s="322" t="s">
        <v>428</v>
      </c>
      <c r="P45" s="322"/>
      <c r="Q45" s="322"/>
      <c r="R45" s="322"/>
      <c r="S45" s="322"/>
      <c r="T45" s="323"/>
    </row>
    <row r="46" spans="1:20" ht="13.9" customHeight="1" x14ac:dyDescent="0.3">
      <c r="A46" s="3" t="s">
        <v>29</v>
      </c>
      <c r="O46" s="322" t="s">
        <v>420</v>
      </c>
      <c r="P46" s="322"/>
      <c r="Q46" s="322"/>
      <c r="R46" s="322"/>
      <c r="S46" s="322"/>
      <c r="T46" s="311"/>
    </row>
    <row r="47" spans="1:20" ht="13.9" customHeight="1" x14ac:dyDescent="0.3"/>
    <row r="48" spans="1:20" ht="13.5" thickBot="1" x14ac:dyDescent="0.35"/>
    <row r="49" spans="13:16" x14ac:dyDescent="0.3">
      <c r="M49" s="315" t="s">
        <v>350</v>
      </c>
      <c r="N49" s="316"/>
      <c r="O49" s="316"/>
      <c r="P49" s="317"/>
    </row>
    <row r="50" spans="13:16" ht="12.75" customHeight="1" x14ac:dyDescent="0.3">
      <c r="M50" s="310" t="s">
        <v>340</v>
      </c>
      <c r="N50" s="311"/>
      <c r="O50" s="70" t="s">
        <v>336</v>
      </c>
      <c r="P50" s="72" t="b">
        <v>0</v>
      </c>
    </row>
    <row r="51" spans="13:16" x14ac:dyDescent="0.3">
      <c r="M51" s="312"/>
      <c r="N51" s="311"/>
      <c r="O51" s="70" t="s">
        <v>337</v>
      </c>
      <c r="P51" s="72" t="b">
        <v>0</v>
      </c>
    </row>
    <row r="52" spans="13:16" x14ac:dyDescent="0.3">
      <c r="M52" s="312"/>
      <c r="N52" s="311"/>
      <c r="O52" s="70" t="s">
        <v>338</v>
      </c>
      <c r="P52" s="72" t="b">
        <v>0</v>
      </c>
    </row>
    <row r="53" spans="13:16" ht="13.5" thickBot="1" x14ac:dyDescent="0.35">
      <c r="M53" s="313"/>
      <c r="N53" s="314"/>
      <c r="O53" s="71" t="s">
        <v>339</v>
      </c>
      <c r="P53" s="73" t="b">
        <v>0</v>
      </c>
    </row>
  </sheetData>
  <sheetProtection sheet="1" objects="1" scenarios="1" selectLockedCells="1"/>
  <mergeCells count="131">
    <mergeCell ref="A4:G4"/>
    <mergeCell ref="H4:I4"/>
    <mergeCell ref="J4:K4"/>
    <mergeCell ref="L4:M4"/>
    <mergeCell ref="N4:T4"/>
    <mergeCell ref="A5:L5"/>
    <mergeCell ref="M5:P5"/>
    <mergeCell ref="Q5:T5"/>
    <mergeCell ref="A1:M2"/>
    <mergeCell ref="N1:T1"/>
    <mergeCell ref="N2:T2"/>
    <mergeCell ref="A3:G3"/>
    <mergeCell ref="H3:M3"/>
    <mergeCell ref="N3:T3"/>
    <mergeCell ref="A9:E9"/>
    <mergeCell ref="F9:G9"/>
    <mergeCell ref="H9:J9"/>
    <mergeCell ref="K9:L9"/>
    <mergeCell ref="N9:O9"/>
    <mergeCell ref="P9:Q9"/>
    <mergeCell ref="A6:L6"/>
    <mergeCell ref="M6:P6"/>
    <mergeCell ref="Q6:T6"/>
    <mergeCell ref="A7:T7"/>
    <mergeCell ref="A8:E8"/>
    <mergeCell ref="F8:J8"/>
    <mergeCell ref="K8:O8"/>
    <mergeCell ref="P8:T8"/>
    <mergeCell ref="A12:E12"/>
    <mergeCell ref="F12:J12"/>
    <mergeCell ref="K12:O12"/>
    <mergeCell ref="P12:T12"/>
    <mergeCell ref="A13:E13"/>
    <mergeCell ref="F13:J13"/>
    <mergeCell ref="K13:O13"/>
    <mergeCell ref="P13:T13"/>
    <mergeCell ref="A10:E10"/>
    <mergeCell ref="F10:J10"/>
    <mergeCell ref="K10:O10"/>
    <mergeCell ref="P10:T10"/>
    <mergeCell ref="A11:E11"/>
    <mergeCell ref="F11:J11"/>
    <mergeCell ref="K11:O11"/>
    <mergeCell ref="P11:T11"/>
    <mergeCell ref="P14:Q14"/>
    <mergeCell ref="R14:T14"/>
    <mergeCell ref="A15:B15"/>
    <mergeCell ref="D15:E15"/>
    <mergeCell ref="F15:G15"/>
    <mergeCell ref="I15:J15"/>
    <mergeCell ref="K15:L15"/>
    <mergeCell ref="N15:O15"/>
    <mergeCell ref="P15:Q15"/>
    <mergeCell ref="S15:T15"/>
    <mergeCell ref="A14:B14"/>
    <mergeCell ref="C14:E14"/>
    <mergeCell ref="F14:G14"/>
    <mergeCell ref="H14:J14"/>
    <mergeCell ref="K14:L14"/>
    <mergeCell ref="M14:O14"/>
    <mergeCell ref="P16:Q16"/>
    <mergeCell ref="S16:T16"/>
    <mergeCell ref="D17:E17"/>
    <mergeCell ref="I17:J17"/>
    <mergeCell ref="N17:O17"/>
    <mergeCell ref="S17:T17"/>
    <mergeCell ref="A16:B16"/>
    <mergeCell ref="D16:E16"/>
    <mergeCell ref="F16:G16"/>
    <mergeCell ref="I16:J16"/>
    <mergeCell ref="K16:L16"/>
    <mergeCell ref="N16:O16"/>
    <mergeCell ref="C28:D28"/>
    <mergeCell ref="H28:I28"/>
    <mergeCell ref="M28:N28"/>
    <mergeCell ref="R28:S28"/>
    <mergeCell ref="A29:O29"/>
    <mergeCell ref="P29:R29"/>
    <mergeCell ref="A18:E18"/>
    <mergeCell ref="F18:J18"/>
    <mergeCell ref="K18:O18"/>
    <mergeCell ref="P18:T18"/>
    <mergeCell ref="A19:E19"/>
    <mergeCell ref="F19:J19"/>
    <mergeCell ref="K19:O19"/>
    <mergeCell ref="P19:T19"/>
    <mergeCell ref="L32:M32"/>
    <mergeCell ref="C37:G37"/>
    <mergeCell ref="H37:I37"/>
    <mergeCell ref="J37:K37"/>
    <mergeCell ref="L37:M37"/>
    <mergeCell ref="C33:G33"/>
    <mergeCell ref="C34:G34"/>
    <mergeCell ref="H34:I34"/>
    <mergeCell ref="H33:I33"/>
    <mergeCell ref="J33:K33"/>
    <mergeCell ref="J34:K34"/>
    <mergeCell ref="L33:M33"/>
    <mergeCell ref="L34:M34"/>
    <mergeCell ref="C35:G35"/>
    <mergeCell ref="H35:I35"/>
    <mergeCell ref="J35:K35"/>
    <mergeCell ref="L35:M35"/>
    <mergeCell ref="C36:G36"/>
    <mergeCell ref="H36:I36"/>
    <mergeCell ref="J36:K36"/>
    <mergeCell ref="L36:M36"/>
    <mergeCell ref="A30:M30"/>
    <mergeCell ref="M49:P49"/>
    <mergeCell ref="M50:N53"/>
    <mergeCell ref="N38:T38"/>
    <mergeCell ref="A39:M39"/>
    <mergeCell ref="N39:T40"/>
    <mergeCell ref="A40:M43"/>
    <mergeCell ref="N41:T41"/>
    <mergeCell ref="N42:T42"/>
    <mergeCell ref="N43:T43"/>
    <mergeCell ref="O45:T45"/>
    <mergeCell ref="O46:T46"/>
    <mergeCell ref="A38:G38"/>
    <mergeCell ref="H38:I38"/>
    <mergeCell ref="J38:K38"/>
    <mergeCell ref="L38:M38"/>
    <mergeCell ref="N30:T37"/>
    <mergeCell ref="C31:G31"/>
    <mergeCell ref="H31:I31"/>
    <mergeCell ref="J31:K31"/>
    <mergeCell ref="L31:M31"/>
    <mergeCell ref="C32:G32"/>
    <mergeCell ref="H32:I32"/>
    <mergeCell ref="J32:K32"/>
  </mergeCells>
  <pageMargins left="0.7" right="0.7" top="0.75" bottom="0.75" header="0.3" footer="0.3"/>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ltText="Casual">
                <anchor moveWithCells="1">
                  <from>
                    <xdr:col>6</xdr:col>
                    <xdr:colOff>533400</xdr:colOff>
                    <xdr:row>2</xdr:row>
                    <xdr:rowOff>88900</xdr:rowOff>
                  </from>
                  <to>
                    <xdr:col>8</xdr:col>
                    <xdr:colOff>336550</xdr:colOff>
                    <xdr:row>4</xdr:row>
                    <xdr:rowOff>31750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8</xdr:col>
                    <xdr:colOff>527050</xdr:colOff>
                    <xdr:row>3</xdr:row>
                    <xdr:rowOff>12700</xdr:rowOff>
                  </from>
                  <to>
                    <xdr:col>10</xdr:col>
                    <xdr:colOff>298450</xdr:colOff>
                    <xdr:row>3</xdr:row>
                    <xdr:rowOff>222250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10</xdr:col>
                    <xdr:colOff>438150</xdr:colOff>
                    <xdr:row>3</xdr:row>
                    <xdr:rowOff>0</xdr:rowOff>
                  </from>
                  <to>
                    <xdr:col>12</xdr:col>
                    <xdr:colOff>222250</xdr:colOff>
                    <xdr:row>3</xdr:row>
                    <xdr:rowOff>222250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7</xdr:col>
                    <xdr:colOff>0</xdr:colOff>
                    <xdr:row>7</xdr:row>
                    <xdr:rowOff>114300</xdr:rowOff>
                  </from>
                  <to>
                    <xdr:col>7</xdr:col>
                    <xdr:colOff>342900</xdr:colOff>
                    <xdr:row>9</xdr:row>
                    <xdr:rowOff>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11</xdr:col>
                    <xdr:colOff>514350</xdr:colOff>
                    <xdr:row>7</xdr:row>
                    <xdr:rowOff>127000</xdr:rowOff>
                  </from>
                  <to>
                    <xdr:col>12</xdr:col>
                    <xdr:colOff>247650</xdr:colOff>
                    <xdr:row>9</xdr:row>
                    <xdr:rowOff>12700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12</xdr:col>
                    <xdr:colOff>527050</xdr:colOff>
                    <xdr:row>7</xdr:row>
                    <xdr:rowOff>127000</xdr:rowOff>
                  </from>
                  <to>
                    <xdr:col>13</xdr:col>
                    <xdr:colOff>298450</xdr:colOff>
                    <xdr:row>9</xdr:row>
                    <xdr:rowOff>12700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16</xdr:col>
                    <xdr:colOff>419100</xdr:colOff>
                    <xdr:row>7</xdr:row>
                    <xdr:rowOff>127000</xdr:rowOff>
                  </from>
                  <to>
                    <xdr:col>17</xdr:col>
                    <xdr:colOff>228600</xdr:colOff>
                    <xdr:row>9</xdr:row>
                    <xdr:rowOff>12700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18</xdr:col>
                    <xdr:colOff>514350</xdr:colOff>
                    <xdr:row>7</xdr:row>
                    <xdr:rowOff>127000</xdr:rowOff>
                  </from>
                  <to>
                    <xdr:col>19</xdr:col>
                    <xdr:colOff>285750</xdr:colOff>
                    <xdr:row>9</xdr:row>
                    <xdr:rowOff>12700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17</xdr:col>
                    <xdr:colOff>508000</xdr:colOff>
                    <xdr:row>7</xdr:row>
                    <xdr:rowOff>114300</xdr:rowOff>
                  </from>
                  <to>
                    <xdr:col>18</xdr:col>
                    <xdr:colOff>361950</xdr:colOff>
                    <xdr:row>9</xdr:row>
                    <xdr:rowOff>31750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2</xdr:col>
                    <xdr:colOff>171450</xdr:colOff>
                    <xdr:row>13</xdr:row>
                    <xdr:rowOff>69850</xdr:rowOff>
                  </from>
                  <to>
                    <xdr:col>4</xdr:col>
                    <xdr:colOff>69850</xdr:colOff>
                    <xdr:row>14</xdr:row>
                    <xdr:rowOff>50800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7</xdr:col>
                    <xdr:colOff>171450</xdr:colOff>
                    <xdr:row>13</xdr:row>
                    <xdr:rowOff>69850</xdr:rowOff>
                  </from>
                  <to>
                    <xdr:col>9</xdr:col>
                    <xdr:colOff>88900</xdr:colOff>
                    <xdr:row>14</xdr:row>
                    <xdr:rowOff>50800</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12</xdr:col>
                    <xdr:colOff>184150</xdr:colOff>
                    <xdr:row>13</xdr:row>
                    <xdr:rowOff>69850</xdr:rowOff>
                  </from>
                  <to>
                    <xdr:col>14</xdr:col>
                    <xdr:colOff>152400</xdr:colOff>
                    <xdr:row>14</xdr:row>
                    <xdr:rowOff>50800</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17</xdr:col>
                    <xdr:colOff>184150</xdr:colOff>
                    <xdr:row>13</xdr:row>
                    <xdr:rowOff>76200</xdr:rowOff>
                  </from>
                  <to>
                    <xdr:col>19</xdr:col>
                    <xdr:colOff>76200</xdr:colOff>
                    <xdr:row>14</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pageSetUpPr fitToPage="1"/>
  </sheetPr>
  <dimension ref="A1:W53"/>
  <sheetViews>
    <sheetView topLeftCell="A7" zoomScaleNormal="100" workbookViewId="0">
      <selection activeCell="A11" sqref="A11:E11"/>
    </sheetView>
  </sheetViews>
  <sheetFormatPr defaultColWidth="9.296875" defaultRowHeight="13" x14ac:dyDescent="0.3"/>
  <cols>
    <col min="1" max="1" width="8.796875" customWidth="1"/>
    <col min="2" max="2" width="9.5" customWidth="1"/>
    <col min="3" max="4" width="9.296875" customWidth="1"/>
    <col min="5" max="5" width="8.69921875" customWidth="1"/>
    <col min="6" max="7" width="9.296875" customWidth="1"/>
    <col min="8" max="8" width="9" customWidth="1"/>
    <col min="9" max="10" width="9.296875" customWidth="1"/>
    <col min="11" max="11" width="9.5" customWidth="1"/>
    <col min="12" max="12" width="10" customWidth="1"/>
    <col min="13" max="13" width="9.296875" customWidth="1"/>
    <col min="14" max="14" width="8" customWidth="1"/>
    <col min="15" max="16" width="9.296875" customWidth="1"/>
    <col min="17" max="17" width="8.69921875" customWidth="1"/>
    <col min="18" max="19" width="9.296875" customWidth="1"/>
    <col min="20" max="20" width="8.296875" customWidth="1"/>
    <col min="21" max="21" width="2.19921875" customWidth="1"/>
    <col min="23" max="23" width="64.19921875" customWidth="1"/>
    <col min="24" max="24" width="10.796875" customWidth="1"/>
  </cols>
  <sheetData>
    <row r="1" spans="1:23" ht="11.25" customHeight="1" x14ac:dyDescent="0.3">
      <c r="A1" s="286" t="s">
        <v>0</v>
      </c>
      <c r="B1" s="287"/>
      <c r="C1" s="287"/>
      <c r="D1" s="287"/>
      <c r="E1" s="287"/>
      <c r="F1" s="287"/>
      <c r="G1" s="287"/>
      <c r="H1" s="287"/>
      <c r="I1" s="287"/>
      <c r="J1" s="287"/>
      <c r="K1" s="287"/>
      <c r="L1" s="287"/>
      <c r="M1" s="288"/>
      <c r="N1" s="296" t="s">
        <v>30</v>
      </c>
      <c r="O1" s="297"/>
      <c r="P1" s="297"/>
      <c r="Q1" s="297"/>
      <c r="R1" s="297"/>
      <c r="S1" s="297"/>
      <c r="T1" s="298"/>
    </row>
    <row r="2" spans="1:23" ht="23.25" customHeight="1" x14ac:dyDescent="0.3">
      <c r="A2" s="289"/>
      <c r="B2" s="290"/>
      <c r="C2" s="290"/>
      <c r="D2" s="290"/>
      <c r="E2" s="290"/>
      <c r="F2" s="290"/>
      <c r="G2" s="290"/>
      <c r="H2" s="290"/>
      <c r="I2" s="290"/>
      <c r="J2" s="290"/>
      <c r="K2" s="290"/>
      <c r="L2" s="290"/>
      <c r="M2" s="291"/>
      <c r="N2" s="283">
        <f>+'Employee Info'!B5</f>
        <v>0</v>
      </c>
      <c r="O2" s="284"/>
      <c r="P2" s="284"/>
      <c r="Q2" s="284"/>
      <c r="R2" s="284"/>
      <c r="S2" s="284"/>
      <c r="T2" s="285"/>
    </row>
    <row r="3" spans="1:23" ht="9.75" customHeight="1" x14ac:dyDescent="0.3">
      <c r="A3" s="237" t="s">
        <v>31</v>
      </c>
      <c r="B3" s="299"/>
      <c r="C3" s="299"/>
      <c r="D3" s="299"/>
      <c r="E3" s="299"/>
      <c r="F3" s="299"/>
      <c r="G3" s="300"/>
      <c r="H3" s="266" t="s">
        <v>39</v>
      </c>
      <c r="I3" s="299"/>
      <c r="J3" s="299"/>
      <c r="K3" s="299"/>
      <c r="L3" s="299"/>
      <c r="M3" s="300"/>
      <c r="N3" s="301" t="s">
        <v>1</v>
      </c>
      <c r="O3" s="238"/>
      <c r="P3" s="238"/>
      <c r="Q3" s="238"/>
      <c r="R3" s="238"/>
      <c r="S3" s="238"/>
      <c r="T3" s="239"/>
    </row>
    <row r="4" spans="1:23" ht="18" customHeight="1" x14ac:dyDescent="0.3">
      <c r="A4" s="281">
        <f>+'Employee Info'!B19</f>
        <v>0</v>
      </c>
      <c r="B4" s="282"/>
      <c r="C4" s="282"/>
      <c r="D4" s="282"/>
      <c r="E4" s="282"/>
      <c r="F4" s="282"/>
      <c r="G4" s="282"/>
      <c r="H4" s="292"/>
      <c r="I4" s="293"/>
      <c r="J4" s="294"/>
      <c r="K4" s="293"/>
      <c r="L4" s="294"/>
      <c r="M4" s="295"/>
      <c r="N4" s="283">
        <f>+'Employee Info'!B7</f>
        <v>0</v>
      </c>
      <c r="O4" s="284"/>
      <c r="P4" s="284"/>
      <c r="Q4" s="284"/>
      <c r="R4" s="284"/>
      <c r="S4" s="284"/>
      <c r="T4" s="285"/>
    </row>
    <row r="5" spans="1:23" ht="9.75" customHeight="1" x14ac:dyDescent="0.3">
      <c r="A5" s="237" t="s">
        <v>40</v>
      </c>
      <c r="B5" s="238"/>
      <c r="C5" s="238"/>
      <c r="D5" s="238"/>
      <c r="E5" s="238"/>
      <c r="F5" s="238"/>
      <c r="G5" s="238"/>
      <c r="H5" s="238"/>
      <c r="I5" s="238"/>
      <c r="J5" s="238"/>
      <c r="K5" s="238"/>
      <c r="L5" s="268"/>
      <c r="M5" s="301" t="s">
        <v>2</v>
      </c>
      <c r="N5" s="238"/>
      <c r="O5" s="238"/>
      <c r="P5" s="268"/>
      <c r="Q5" s="301" t="s">
        <v>3</v>
      </c>
      <c r="R5" s="238"/>
      <c r="S5" s="238"/>
      <c r="T5" s="239"/>
    </row>
    <row r="6" spans="1:23" ht="17.25" customHeight="1" x14ac:dyDescent="0.3">
      <c r="A6" s="281" t="str">
        <f>CONCATENATE('Employee Info'!B15," ",'Employee Info'!B16," ",'Employee Info'!B17)</f>
        <v xml:space="preserve">  </v>
      </c>
      <c r="B6" s="282"/>
      <c r="C6" s="282"/>
      <c r="D6" s="282"/>
      <c r="E6" s="282"/>
      <c r="F6" s="282"/>
      <c r="G6" s="282"/>
      <c r="H6" s="282"/>
      <c r="I6" s="282"/>
      <c r="J6" s="282"/>
      <c r="K6" s="282"/>
      <c r="L6" s="282"/>
      <c r="M6" s="308">
        <f>+'Employee Info'!B8</f>
        <v>0</v>
      </c>
      <c r="N6" s="282"/>
      <c r="O6" s="282"/>
      <c r="P6" s="282"/>
      <c r="Q6" s="308">
        <f>+'Employee Info'!B9</f>
        <v>0</v>
      </c>
      <c r="R6" s="282"/>
      <c r="S6" s="282"/>
      <c r="T6" s="309"/>
    </row>
    <row r="7" spans="1:23" ht="6.75" customHeight="1" thickBot="1" x14ac:dyDescent="0.35">
      <c r="A7" s="305"/>
      <c r="B7" s="306"/>
      <c r="C7" s="306"/>
      <c r="D7" s="306"/>
      <c r="E7" s="306"/>
      <c r="F7" s="306"/>
      <c r="G7" s="306"/>
      <c r="H7" s="306"/>
      <c r="I7" s="306"/>
      <c r="J7" s="306"/>
      <c r="K7" s="306"/>
      <c r="L7" s="306"/>
      <c r="M7" s="306"/>
      <c r="N7" s="306"/>
      <c r="O7" s="306"/>
      <c r="P7" s="306"/>
      <c r="Q7" s="306"/>
      <c r="R7" s="306"/>
      <c r="S7" s="306"/>
      <c r="T7" s="307"/>
    </row>
    <row r="8" spans="1:23" ht="10.9" customHeight="1" x14ac:dyDescent="0.3">
      <c r="A8" s="302" t="s">
        <v>4</v>
      </c>
      <c r="B8" s="303"/>
      <c r="C8" s="303"/>
      <c r="D8" s="303"/>
      <c r="E8" s="304"/>
      <c r="F8" s="302" t="s">
        <v>5</v>
      </c>
      <c r="G8" s="303"/>
      <c r="H8" s="303"/>
      <c r="I8" s="303"/>
      <c r="J8" s="304"/>
      <c r="K8" s="302" t="s">
        <v>6</v>
      </c>
      <c r="L8" s="303"/>
      <c r="M8" s="303"/>
      <c r="N8" s="303"/>
      <c r="O8" s="304"/>
      <c r="P8" s="302" t="s">
        <v>7</v>
      </c>
      <c r="Q8" s="303"/>
      <c r="R8" s="303"/>
      <c r="S8" s="303"/>
      <c r="T8" s="304"/>
    </row>
    <row r="9" spans="1:23" ht="16.149999999999999" customHeight="1" x14ac:dyDescent="0.3">
      <c r="A9" s="277"/>
      <c r="B9" s="278"/>
      <c r="C9" s="278"/>
      <c r="D9" s="278"/>
      <c r="E9" s="279"/>
      <c r="F9" s="273" t="s">
        <v>41</v>
      </c>
      <c r="G9" s="274"/>
      <c r="H9" s="275"/>
      <c r="I9" s="275"/>
      <c r="J9" s="276"/>
      <c r="K9" s="273" t="s">
        <v>42</v>
      </c>
      <c r="L9" s="274"/>
      <c r="M9" s="80"/>
      <c r="N9" s="275"/>
      <c r="O9" s="276"/>
      <c r="P9" s="273" t="s">
        <v>42</v>
      </c>
      <c r="Q9" s="274"/>
      <c r="R9" s="80"/>
      <c r="S9" s="80"/>
      <c r="T9" s="81"/>
    </row>
    <row r="10" spans="1:23" ht="9" customHeight="1" x14ac:dyDescent="0.3">
      <c r="A10" s="237" t="s">
        <v>38</v>
      </c>
      <c r="B10" s="238"/>
      <c r="C10" s="238"/>
      <c r="D10" s="238"/>
      <c r="E10" s="239"/>
      <c r="F10" s="280" t="s">
        <v>8</v>
      </c>
      <c r="G10" s="238"/>
      <c r="H10" s="238"/>
      <c r="I10" s="238"/>
      <c r="J10" s="239"/>
      <c r="K10" s="280" t="s">
        <v>8</v>
      </c>
      <c r="L10" s="238"/>
      <c r="M10" s="238"/>
      <c r="N10" s="238"/>
      <c r="O10" s="239"/>
      <c r="P10" s="280" t="s">
        <v>8</v>
      </c>
      <c r="Q10" s="238"/>
      <c r="R10" s="238"/>
      <c r="S10" s="238"/>
      <c r="T10" s="239"/>
    </row>
    <row r="11" spans="1:23" ht="21" customHeight="1" x14ac:dyDescent="0.3">
      <c r="A11" s="264"/>
      <c r="B11" s="271"/>
      <c r="C11" s="271"/>
      <c r="D11" s="271"/>
      <c r="E11" s="272"/>
      <c r="F11" s="264"/>
      <c r="G11" s="271"/>
      <c r="H11" s="271"/>
      <c r="I11" s="271"/>
      <c r="J11" s="272"/>
      <c r="K11" s="264"/>
      <c r="L11" s="271"/>
      <c r="M11" s="271"/>
      <c r="N11" s="271"/>
      <c r="O11" s="272"/>
      <c r="P11" s="264"/>
      <c r="Q11" s="271"/>
      <c r="R11" s="271"/>
      <c r="S11" s="271"/>
      <c r="T11" s="272"/>
    </row>
    <row r="12" spans="1:23" ht="9.75" customHeight="1" x14ac:dyDescent="0.3">
      <c r="A12" s="280" t="s">
        <v>9</v>
      </c>
      <c r="B12" s="238"/>
      <c r="C12" s="238"/>
      <c r="D12" s="238"/>
      <c r="E12" s="239"/>
      <c r="F12" s="280" t="s">
        <v>9</v>
      </c>
      <c r="G12" s="238"/>
      <c r="H12" s="238"/>
      <c r="I12" s="238"/>
      <c r="J12" s="239"/>
      <c r="K12" s="280" t="s">
        <v>9</v>
      </c>
      <c r="L12" s="238"/>
      <c r="M12" s="238"/>
      <c r="N12" s="238"/>
      <c r="O12" s="239"/>
      <c r="P12" s="280" t="s">
        <v>9</v>
      </c>
      <c r="Q12" s="238"/>
      <c r="R12" s="238"/>
      <c r="S12" s="238"/>
      <c r="T12" s="239"/>
    </row>
    <row r="13" spans="1:23" ht="21" customHeight="1" x14ac:dyDescent="0.3">
      <c r="A13" s="264"/>
      <c r="B13" s="271"/>
      <c r="C13" s="271"/>
      <c r="D13" s="271"/>
      <c r="E13" s="272"/>
      <c r="F13" s="264"/>
      <c r="G13" s="271"/>
      <c r="H13" s="271"/>
      <c r="I13" s="271"/>
      <c r="J13" s="272"/>
      <c r="K13" s="264"/>
      <c r="L13" s="271"/>
      <c r="M13" s="271"/>
      <c r="N13" s="271"/>
      <c r="O13" s="272"/>
      <c r="P13" s="264"/>
      <c r="Q13" s="271"/>
      <c r="R13" s="271"/>
      <c r="S13" s="271"/>
      <c r="T13" s="272"/>
    </row>
    <row r="14" spans="1:23" ht="18.75" customHeight="1" x14ac:dyDescent="0.3">
      <c r="A14" s="237" t="s">
        <v>353</v>
      </c>
      <c r="B14" s="268"/>
      <c r="C14" s="266" t="s">
        <v>352</v>
      </c>
      <c r="D14" s="238"/>
      <c r="E14" s="239"/>
      <c r="F14" s="237" t="s">
        <v>353</v>
      </c>
      <c r="G14" s="268"/>
      <c r="H14" s="266" t="s">
        <v>352</v>
      </c>
      <c r="I14" s="238"/>
      <c r="J14" s="239"/>
      <c r="K14" s="237" t="s">
        <v>355</v>
      </c>
      <c r="L14" s="268"/>
      <c r="M14" s="266" t="s">
        <v>352</v>
      </c>
      <c r="N14" s="238"/>
      <c r="O14" s="239"/>
      <c r="P14" s="237" t="s">
        <v>355</v>
      </c>
      <c r="Q14" s="268"/>
      <c r="R14" s="266" t="s">
        <v>356</v>
      </c>
      <c r="S14" s="238"/>
      <c r="T14" s="239"/>
    </row>
    <row r="15" spans="1:23" ht="20.25" customHeight="1" x14ac:dyDescent="0.3">
      <c r="A15" s="264"/>
      <c r="B15" s="265"/>
      <c r="C15" s="88" t="str">
        <f>IF(A11="","","O -")</f>
        <v/>
      </c>
      <c r="D15" s="269"/>
      <c r="E15" s="270"/>
      <c r="F15" s="264"/>
      <c r="G15" s="265"/>
      <c r="H15" s="88" t="str">
        <f>IF(F11="","","O -")</f>
        <v/>
      </c>
      <c r="I15" s="269"/>
      <c r="J15" s="270"/>
      <c r="K15" s="264"/>
      <c r="L15" s="265"/>
      <c r="M15" s="88" t="str">
        <f>IF(K11="","","O -")</f>
        <v/>
      </c>
      <c r="N15" s="269"/>
      <c r="O15" s="270"/>
      <c r="P15" s="264"/>
      <c r="Q15" s="265"/>
      <c r="R15" s="88" t="str">
        <f>IF(P11="","","O -")</f>
        <v/>
      </c>
      <c r="S15" s="269"/>
      <c r="T15" s="270"/>
    </row>
    <row r="16" spans="1:23" ht="18" customHeight="1" x14ac:dyDescent="0.3">
      <c r="A16" s="237" t="s">
        <v>354</v>
      </c>
      <c r="B16" s="268"/>
      <c r="C16" s="8" t="s">
        <v>10</v>
      </c>
      <c r="D16" s="266" t="s">
        <v>357</v>
      </c>
      <c r="E16" s="267"/>
      <c r="F16" s="237" t="s">
        <v>347</v>
      </c>
      <c r="G16" s="268"/>
      <c r="H16" s="13" t="s">
        <v>43</v>
      </c>
      <c r="I16" s="266" t="s">
        <v>357</v>
      </c>
      <c r="J16" s="267"/>
      <c r="K16" s="237" t="s">
        <v>346</v>
      </c>
      <c r="L16" s="268"/>
      <c r="M16" s="8" t="s">
        <v>10</v>
      </c>
      <c r="N16" s="266" t="s">
        <v>357</v>
      </c>
      <c r="O16" s="267"/>
      <c r="P16" s="237" t="s">
        <v>346</v>
      </c>
      <c r="Q16" s="268"/>
      <c r="R16" s="8" t="s">
        <v>10</v>
      </c>
      <c r="S16" s="266" t="s">
        <v>357</v>
      </c>
      <c r="T16" s="267"/>
      <c r="W16" s="69"/>
    </row>
    <row r="17" spans="1:23" ht="18" customHeight="1" x14ac:dyDescent="0.3">
      <c r="A17" s="171"/>
      <c r="B17" s="172" t="str">
        <f>IF(P50=TRUE,"-T","")</f>
        <v/>
      </c>
      <c r="C17" s="173" t="str">
        <f>IF(A17="GS","",IF(A17&lt;&gt;"",VLOOKUP(A17,'Position Matrix'!$A$1:$D$207,3,FALSE),""))</f>
        <v/>
      </c>
      <c r="D17" s="235" t="str">
        <f>IF(A17="GS","",IF(A17="","",IF(B17="-T",VLOOKUP(C17,'AD RATES'!$A1:$C$13,3,FALSE),VLOOKUP(C17,'AD RATES'!$A$1:$B$13,2,FALSE))))</f>
        <v/>
      </c>
      <c r="E17" s="236"/>
      <c r="F17" s="171"/>
      <c r="G17" s="172" t="str">
        <f>IF(P51=TRUE,"-T","")</f>
        <v/>
      </c>
      <c r="H17" s="173" t="str">
        <f>IF(F17="GS","",IF(F17&lt;&gt;"",VLOOKUP(F17,'Position Matrix'!$A$1:$D$207,3,FALSE),""))</f>
        <v/>
      </c>
      <c r="I17" s="235" t="str">
        <f>IF(F17="GS","",IF(F17="","",IF(G17="-T",VLOOKUP(H17,'AD RATES'!$A1:$C$13,3,FALSE),VLOOKUP(H17,'AD RATES'!$A$1:$B$13,2,FALSE))))</f>
        <v/>
      </c>
      <c r="J17" s="236"/>
      <c r="K17" s="171"/>
      <c r="L17" s="172" t="str">
        <f>IF(P52=TRUE,"-T","")</f>
        <v/>
      </c>
      <c r="M17" s="173" t="str">
        <f>IF(K17="GS","",IF(K17&lt;&gt;"",VLOOKUP(K17,'Position Matrix'!$A$1:$D$207,3,FALSE),""))</f>
        <v/>
      </c>
      <c r="N17" s="235" t="str">
        <f>IF(K17="GS","",IF(K17="","",IF(L17="-T",VLOOKUP(M17,'AD RATES'!$A1:$C$13,3,FALSE),VLOOKUP(M17,'AD RATES'!$A$1:$B$13,2,FALSE))))</f>
        <v/>
      </c>
      <c r="O17" s="236"/>
      <c r="P17" s="171"/>
      <c r="Q17" s="172" t="str">
        <f>IF(P53=TRUE,"-T","")</f>
        <v/>
      </c>
      <c r="R17" s="173" t="str">
        <f>IF(P17="GS","",IF(P17&lt;&gt;"",VLOOKUP(P17,'Position Matrix'!$A$1:$D$207,3,FALSE),""))</f>
        <v/>
      </c>
      <c r="S17" s="235" t="str">
        <f>IF(P17="GS","",IF(P17="","",IF(Q17="-T",VLOOKUP(R17,'AD RATES'!$A1:$C$13,3,FALSE),VLOOKUP(R17,'AD RATES'!$A$1:$B$13,2,FALSE))))</f>
        <v/>
      </c>
      <c r="T17" s="236"/>
      <c r="W17" s="98" t="s">
        <v>365</v>
      </c>
    </row>
    <row r="18" spans="1:23" ht="10.5" customHeight="1" x14ac:dyDescent="0.3">
      <c r="A18" s="237" t="s">
        <v>362</v>
      </c>
      <c r="B18" s="238"/>
      <c r="C18" s="238"/>
      <c r="D18" s="238"/>
      <c r="E18" s="239"/>
      <c r="F18" s="237" t="s">
        <v>362</v>
      </c>
      <c r="G18" s="238"/>
      <c r="H18" s="238"/>
      <c r="I18" s="238"/>
      <c r="J18" s="239"/>
      <c r="K18" s="237" t="s">
        <v>362</v>
      </c>
      <c r="L18" s="238"/>
      <c r="M18" s="238"/>
      <c r="N18" s="238"/>
      <c r="O18" s="239"/>
      <c r="P18" s="237" t="s">
        <v>362</v>
      </c>
      <c r="Q18" s="238"/>
      <c r="R18" s="238"/>
      <c r="S18" s="238"/>
      <c r="T18" s="239"/>
    </row>
    <row r="19" spans="1:23" ht="20.25" customHeight="1" x14ac:dyDescent="0.3">
      <c r="A19" s="261"/>
      <c r="B19" s="262"/>
      <c r="C19" s="262"/>
      <c r="D19" s="262"/>
      <c r="E19" s="263"/>
      <c r="F19" s="261"/>
      <c r="G19" s="262"/>
      <c r="H19" s="262"/>
      <c r="I19" s="262"/>
      <c r="J19" s="263"/>
      <c r="K19" s="261"/>
      <c r="L19" s="262"/>
      <c r="M19" s="262"/>
      <c r="N19" s="262"/>
      <c r="O19" s="263"/>
      <c r="P19" s="261"/>
      <c r="Q19" s="262"/>
      <c r="R19" s="262"/>
      <c r="S19" s="262"/>
      <c r="T19" s="263"/>
      <c r="W19" s="69"/>
    </row>
    <row r="20" spans="1:23" ht="16.5" customHeight="1" x14ac:dyDescent="0.3">
      <c r="A20" s="10" t="s">
        <v>11</v>
      </c>
      <c r="B20" s="11" t="s">
        <v>12</v>
      </c>
      <c r="C20" s="11" t="s">
        <v>13</v>
      </c>
      <c r="D20" s="11" t="s">
        <v>14</v>
      </c>
      <c r="E20" s="12" t="s">
        <v>15</v>
      </c>
      <c r="F20" s="10" t="s">
        <v>11</v>
      </c>
      <c r="G20" s="11" t="s">
        <v>12</v>
      </c>
      <c r="H20" s="11" t="s">
        <v>13</v>
      </c>
      <c r="I20" s="11" t="s">
        <v>14</v>
      </c>
      <c r="J20" s="12" t="s">
        <v>15</v>
      </c>
      <c r="K20" s="10" t="s">
        <v>11</v>
      </c>
      <c r="L20" s="11" t="s">
        <v>12</v>
      </c>
      <c r="M20" s="11" t="s">
        <v>13</v>
      </c>
      <c r="N20" s="11" t="s">
        <v>14</v>
      </c>
      <c r="O20" s="12" t="s">
        <v>15</v>
      </c>
      <c r="P20" s="10" t="s">
        <v>11</v>
      </c>
      <c r="Q20" s="11" t="s">
        <v>12</v>
      </c>
      <c r="R20" s="11" t="s">
        <v>13</v>
      </c>
      <c r="S20" s="11" t="s">
        <v>14</v>
      </c>
      <c r="T20" s="12" t="s">
        <v>15</v>
      </c>
      <c r="W20" s="69"/>
    </row>
    <row r="21" spans="1:23" ht="16.5" customHeight="1" x14ac:dyDescent="0.3">
      <c r="A21" s="85"/>
      <c r="B21" s="86"/>
      <c r="C21" s="87"/>
      <c r="D21" s="87"/>
      <c r="E21" s="74" t="str">
        <f>IF(D21="","",(((D21-RIGHT(D21,2))/100)+(RIGHT(D21,2)/60)-(((C21-RIGHT(C21,2))/100)+(RIGHT(C21,2)/60))))</f>
        <v/>
      </c>
      <c r="F21" s="85"/>
      <c r="G21" s="86"/>
      <c r="H21" s="87"/>
      <c r="I21" s="87"/>
      <c r="J21" s="74" t="str">
        <f t="shared" ref="J21:J27" si="0">IF(I21="","",(((I21-RIGHT(I21,2))/100)+(RIGHT(I21,2)/60)-(((H21-RIGHT(H21,2))/100)+(RIGHT(H21,2)/60))))</f>
        <v/>
      </c>
      <c r="K21" s="85"/>
      <c r="L21" s="86"/>
      <c r="M21" s="87"/>
      <c r="N21" s="87"/>
      <c r="O21" s="74" t="str">
        <f t="shared" ref="O21:O27" si="1">IF(N21="","",(((N21-RIGHT(N21,2))/100)+(RIGHT(N21,2)/60)-(((M21-RIGHT(M21,2))/100)+(RIGHT(M21,2)/60))))</f>
        <v/>
      </c>
      <c r="P21" s="85"/>
      <c r="Q21" s="86"/>
      <c r="R21" s="87"/>
      <c r="S21" s="87"/>
      <c r="T21" s="74" t="str">
        <f t="shared" ref="T21:T27" si="2">IF(S21="","",(((S21-RIGHT(S21,2))/100)+(RIGHT(S21,2)/60)-(((R21-RIGHT(R21,2))/100)+(RIGHT(R21,2)/60))))</f>
        <v/>
      </c>
    </row>
    <row r="22" spans="1:23" ht="16.5" customHeight="1" x14ac:dyDescent="0.3">
      <c r="A22" s="85"/>
      <c r="B22" s="86"/>
      <c r="C22" s="87"/>
      <c r="D22" s="87"/>
      <c r="E22" s="74" t="str">
        <f t="shared" ref="E22:E27" si="3">IF(D22="","",(((D22-RIGHT(D22,2))/100)+(RIGHT(D22,2)/60)-(((C22-RIGHT(C22,2))/100)+(RIGHT(C22,2)/60))))</f>
        <v/>
      </c>
      <c r="F22" s="85"/>
      <c r="G22" s="86"/>
      <c r="H22" s="87"/>
      <c r="I22" s="87"/>
      <c r="J22" s="74" t="str">
        <f t="shared" si="0"/>
        <v/>
      </c>
      <c r="K22" s="85"/>
      <c r="L22" s="86"/>
      <c r="M22" s="87"/>
      <c r="N22" s="87"/>
      <c r="O22" s="74" t="str">
        <f t="shared" si="1"/>
        <v/>
      </c>
      <c r="P22" s="85"/>
      <c r="Q22" s="86"/>
      <c r="R22" s="87"/>
      <c r="S22" s="87"/>
      <c r="T22" s="74" t="str">
        <f t="shared" si="2"/>
        <v/>
      </c>
    </row>
    <row r="23" spans="1:23" ht="16.5" customHeight="1" x14ac:dyDescent="0.3">
      <c r="A23" s="85"/>
      <c r="B23" s="86"/>
      <c r="C23" s="87"/>
      <c r="D23" s="87"/>
      <c r="E23" s="74" t="str">
        <f t="shared" si="3"/>
        <v/>
      </c>
      <c r="F23" s="85"/>
      <c r="G23" s="86"/>
      <c r="H23" s="87"/>
      <c r="I23" s="87"/>
      <c r="J23" s="74" t="str">
        <f t="shared" si="0"/>
        <v/>
      </c>
      <c r="K23" s="85"/>
      <c r="L23" s="86"/>
      <c r="M23" s="87"/>
      <c r="N23" s="87"/>
      <c r="O23" s="74" t="str">
        <f t="shared" si="1"/>
        <v/>
      </c>
      <c r="P23" s="85"/>
      <c r="Q23" s="86"/>
      <c r="R23" s="87"/>
      <c r="S23" s="87"/>
      <c r="T23" s="74" t="str">
        <f t="shared" si="2"/>
        <v/>
      </c>
    </row>
    <row r="24" spans="1:23" ht="16.5" customHeight="1" x14ac:dyDescent="0.3">
      <c r="A24" s="85"/>
      <c r="B24" s="86"/>
      <c r="C24" s="87"/>
      <c r="D24" s="87"/>
      <c r="E24" s="74" t="str">
        <f t="shared" si="3"/>
        <v/>
      </c>
      <c r="F24" s="85"/>
      <c r="G24" s="86"/>
      <c r="H24" s="87"/>
      <c r="I24" s="87"/>
      <c r="J24" s="74" t="str">
        <f t="shared" si="0"/>
        <v/>
      </c>
      <c r="K24" s="85"/>
      <c r="L24" s="86"/>
      <c r="M24" s="87"/>
      <c r="N24" s="87"/>
      <c r="O24" s="74" t="str">
        <f t="shared" si="1"/>
        <v/>
      </c>
      <c r="P24" s="85"/>
      <c r="Q24" s="86"/>
      <c r="R24" s="87"/>
      <c r="S24" s="87"/>
      <c r="T24" s="74" t="str">
        <f t="shared" si="2"/>
        <v/>
      </c>
    </row>
    <row r="25" spans="1:23" ht="16.5" customHeight="1" x14ac:dyDescent="0.3">
      <c r="A25" s="85"/>
      <c r="B25" s="86"/>
      <c r="C25" s="87"/>
      <c r="D25" s="87"/>
      <c r="E25" s="74" t="str">
        <f t="shared" si="3"/>
        <v/>
      </c>
      <c r="F25" s="85"/>
      <c r="G25" s="86"/>
      <c r="H25" s="87"/>
      <c r="I25" s="87"/>
      <c r="J25" s="74" t="str">
        <f t="shared" si="0"/>
        <v/>
      </c>
      <c r="K25" s="85"/>
      <c r="L25" s="86"/>
      <c r="M25" s="87"/>
      <c r="N25" s="87"/>
      <c r="O25" s="74" t="str">
        <f t="shared" si="1"/>
        <v/>
      </c>
      <c r="P25" s="85"/>
      <c r="Q25" s="86"/>
      <c r="R25" s="87"/>
      <c r="S25" s="87"/>
      <c r="T25" s="74" t="str">
        <f t="shared" si="2"/>
        <v/>
      </c>
    </row>
    <row r="26" spans="1:23" ht="16.5" customHeight="1" x14ac:dyDescent="0.3">
      <c r="A26" s="85"/>
      <c r="B26" s="86"/>
      <c r="C26" s="87"/>
      <c r="D26" s="87"/>
      <c r="E26" s="74" t="str">
        <f t="shared" si="3"/>
        <v/>
      </c>
      <c r="F26" s="85"/>
      <c r="G26" s="86"/>
      <c r="H26" s="87"/>
      <c r="I26" s="87"/>
      <c r="J26" s="74" t="str">
        <f t="shared" si="0"/>
        <v/>
      </c>
      <c r="K26" s="85"/>
      <c r="L26" s="86"/>
      <c r="M26" s="87"/>
      <c r="N26" s="87"/>
      <c r="O26" s="74" t="str">
        <f t="shared" si="1"/>
        <v/>
      </c>
      <c r="P26" s="85"/>
      <c r="Q26" s="86"/>
      <c r="R26" s="87"/>
      <c r="S26" s="87"/>
      <c r="T26" s="74" t="str">
        <f t="shared" si="2"/>
        <v/>
      </c>
    </row>
    <row r="27" spans="1:23" ht="16.5" customHeight="1" x14ac:dyDescent="0.3">
      <c r="A27" s="85"/>
      <c r="B27" s="86"/>
      <c r="C27" s="87"/>
      <c r="D27" s="87"/>
      <c r="E27" s="74" t="str">
        <f t="shared" si="3"/>
        <v/>
      </c>
      <c r="F27" s="85"/>
      <c r="G27" s="86"/>
      <c r="H27" s="87"/>
      <c r="I27" s="87"/>
      <c r="J27" s="74" t="str">
        <f t="shared" si="0"/>
        <v/>
      </c>
      <c r="K27" s="85"/>
      <c r="L27" s="86"/>
      <c r="M27" s="87"/>
      <c r="N27" s="87"/>
      <c r="O27" s="74" t="str">
        <f t="shared" si="1"/>
        <v/>
      </c>
      <c r="P27" s="85"/>
      <c r="Q27" s="86"/>
      <c r="R27" s="87"/>
      <c r="S27" s="87"/>
      <c r="T27" s="74" t="str">
        <f t="shared" si="2"/>
        <v/>
      </c>
    </row>
    <row r="28" spans="1:23" ht="16.5" customHeight="1" thickBot="1" x14ac:dyDescent="0.35">
      <c r="A28" s="83" t="s">
        <v>349</v>
      </c>
      <c r="B28" s="84">
        <f>+'Employee Info'!B3</f>
        <v>2018</v>
      </c>
      <c r="C28" s="251" t="s">
        <v>343</v>
      </c>
      <c r="D28" s="252"/>
      <c r="E28" s="82">
        <f>SUM(E21:E27)</f>
        <v>0</v>
      </c>
      <c r="F28" s="83" t="s">
        <v>349</v>
      </c>
      <c r="G28" s="84">
        <f>+'Employee Info'!B3</f>
        <v>2018</v>
      </c>
      <c r="H28" s="251" t="s">
        <v>343</v>
      </c>
      <c r="I28" s="252"/>
      <c r="J28" s="82">
        <f>SUM(J21:J27)</f>
        <v>0</v>
      </c>
      <c r="K28" s="83" t="s">
        <v>349</v>
      </c>
      <c r="L28" s="84">
        <f>+'Employee Info'!B3</f>
        <v>2018</v>
      </c>
      <c r="M28" s="251" t="s">
        <v>343</v>
      </c>
      <c r="N28" s="252"/>
      <c r="O28" s="82">
        <f>SUM(O21:O27)</f>
        <v>0</v>
      </c>
      <c r="P28" s="83" t="s">
        <v>349</v>
      </c>
      <c r="Q28" s="84">
        <f>+'Employee Info'!B3</f>
        <v>2018</v>
      </c>
      <c r="R28" s="251" t="s">
        <v>343</v>
      </c>
      <c r="S28" s="252"/>
      <c r="T28" s="82">
        <f>SUM(T21:T27)</f>
        <v>0</v>
      </c>
    </row>
    <row r="29" spans="1:23" ht="12" customHeight="1" thickBot="1" x14ac:dyDescent="0.35">
      <c r="A29" s="247" t="s">
        <v>358</v>
      </c>
      <c r="B29" s="248"/>
      <c r="C29" s="248"/>
      <c r="D29" s="248"/>
      <c r="E29" s="248"/>
      <c r="F29" s="248"/>
      <c r="G29" s="248"/>
      <c r="H29" s="248"/>
      <c r="I29" s="248"/>
      <c r="J29" s="248"/>
      <c r="K29" s="248"/>
      <c r="L29" s="248"/>
      <c r="M29" s="248"/>
      <c r="N29" s="248"/>
      <c r="O29" s="248"/>
      <c r="P29" s="249" t="s">
        <v>344</v>
      </c>
      <c r="Q29" s="250"/>
      <c r="R29" s="250"/>
      <c r="S29" s="75" t="str">
        <f>IF(A11="","",IF(F17="",(+D17*E28),IF(K17="",((+D17*E28)+(I17*J28)),IF(P17="",((+D17*E28)+(I17*J28)+(N17*O28)),((+D17*E28)+(+I17*J28)+(N17*O28)+(S17*T28))))))</f>
        <v/>
      </c>
      <c r="T29" s="76" t="str">
        <f>IF(A11="","",SUM(E28,J28,O28,T28))</f>
        <v/>
      </c>
    </row>
    <row r="30" spans="1:23" ht="12" customHeight="1" x14ac:dyDescent="0.3">
      <c r="A30" s="353" t="s">
        <v>16</v>
      </c>
      <c r="B30" s="354"/>
      <c r="C30" s="354"/>
      <c r="D30" s="354"/>
      <c r="E30" s="354"/>
      <c r="F30" s="354"/>
      <c r="G30" s="354"/>
      <c r="H30" s="354"/>
      <c r="I30" s="354"/>
      <c r="J30" s="354"/>
      <c r="K30" s="354"/>
      <c r="L30" s="354"/>
      <c r="M30" s="355"/>
      <c r="N30" s="356" t="s">
        <v>46</v>
      </c>
      <c r="O30" s="357"/>
      <c r="P30" s="357"/>
      <c r="Q30" s="357"/>
      <c r="R30" s="357"/>
      <c r="S30" s="357"/>
      <c r="T30" s="358"/>
    </row>
    <row r="31" spans="1:23" ht="30" customHeight="1" x14ac:dyDescent="0.3">
      <c r="A31" s="7" t="s">
        <v>17</v>
      </c>
      <c r="B31" s="1" t="s">
        <v>18</v>
      </c>
      <c r="C31" s="359" t="s">
        <v>19</v>
      </c>
      <c r="D31" s="360"/>
      <c r="E31" s="360"/>
      <c r="F31" s="360"/>
      <c r="G31" s="361"/>
      <c r="H31" s="359" t="s">
        <v>20</v>
      </c>
      <c r="I31" s="361"/>
      <c r="J31" s="359" t="s">
        <v>21</v>
      </c>
      <c r="K31" s="361"/>
      <c r="L31" s="359" t="s">
        <v>22</v>
      </c>
      <c r="M31" s="362"/>
      <c r="N31" s="357"/>
      <c r="O31" s="357"/>
      <c r="P31" s="357"/>
      <c r="Q31" s="357"/>
      <c r="R31" s="357"/>
      <c r="S31" s="357"/>
      <c r="T31" s="358"/>
    </row>
    <row r="32" spans="1:23" ht="15.75" customHeight="1" x14ac:dyDescent="0.3">
      <c r="A32" s="89"/>
      <c r="B32" s="90"/>
      <c r="C32" s="257"/>
      <c r="D32" s="319"/>
      <c r="E32" s="319"/>
      <c r="F32" s="319"/>
      <c r="G32" s="320"/>
      <c r="H32" s="253"/>
      <c r="I32" s="254"/>
      <c r="J32" s="253"/>
      <c r="K32" s="254"/>
      <c r="L32" s="255"/>
      <c r="M32" s="256"/>
      <c r="N32" s="357"/>
      <c r="O32" s="357"/>
      <c r="P32" s="357"/>
      <c r="Q32" s="357"/>
      <c r="R32" s="357"/>
      <c r="S32" s="357"/>
      <c r="T32" s="358"/>
    </row>
    <row r="33" spans="1:20" ht="15.75" customHeight="1" x14ac:dyDescent="0.3">
      <c r="A33" s="89"/>
      <c r="B33" s="90"/>
      <c r="C33" s="257"/>
      <c r="D33" s="319"/>
      <c r="E33" s="319"/>
      <c r="F33" s="319"/>
      <c r="G33" s="320"/>
      <c r="H33" s="253"/>
      <c r="I33" s="254"/>
      <c r="J33" s="253"/>
      <c r="K33" s="254"/>
      <c r="L33" s="255"/>
      <c r="M33" s="256"/>
      <c r="N33" s="357"/>
      <c r="O33" s="357"/>
      <c r="P33" s="357"/>
      <c r="Q33" s="357"/>
      <c r="R33" s="357"/>
      <c r="S33" s="357"/>
      <c r="T33" s="358"/>
    </row>
    <row r="34" spans="1:20" ht="15.75" customHeight="1" x14ac:dyDescent="0.3">
      <c r="A34" s="89"/>
      <c r="B34" s="90"/>
      <c r="C34" s="257"/>
      <c r="D34" s="319"/>
      <c r="E34" s="319"/>
      <c r="F34" s="319"/>
      <c r="G34" s="320"/>
      <c r="H34" s="253"/>
      <c r="I34" s="254"/>
      <c r="J34" s="253"/>
      <c r="K34" s="254"/>
      <c r="L34" s="255"/>
      <c r="M34" s="256"/>
      <c r="N34" s="357"/>
      <c r="O34" s="357"/>
      <c r="P34" s="357"/>
      <c r="Q34" s="357"/>
      <c r="R34" s="357"/>
      <c r="S34" s="357"/>
      <c r="T34" s="358"/>
    </row>
    <row r="35" spans="1:20" ht="15.75" customHeight="1" x14ac:dyDescent="0.3">
      <c r="A35" s="91"/>
      <c r="B35" s="92"/>
      <c r="C35" s="257"/>
      <c r="D35" s="258"/>
      <c r="E35" s="258"/>
      <c r="F35" s="258"/>
      <c r="G35" s="259"/>
      <c r="H35" s="253"/>
      <c r="I35" s="260"/>
      <c r="J35" s="253"/>
      <c r="K35" s="260"/>
      <c r="L35" s="255"/>
      <c r="M35" s="321"/>
      <c r="N35" s="357"/>
      <c r="O35" s="357"/>
      <c r="P35" s="357"/>
      <c r="Q35" s="357"/>
      <c r="R35" s="357"/>
      <c r="S35" s="357"/>
      <c r="T35" s="358"/>
    </row>
    <row r="36" spans="1:20" ht="15.75" customHeight="1" x14ac:dyDescent="0.3">
      <c r="A36" s="91"/>
      <c r="B36" s="92"/>
      <c r="C36" s="257"/>
      <c r="D36" s="258"/>
      <c r="E36" s="258"/>
      <c r="F36" s="258"/>
      <c r="G36" s="259"/>
      <c r="H36" s="253"/>
      <c r="I36" s="260"/>
      <c r="J36" s="253"/>
      <c r="K36" s="260"/>
      <c r="L36" s="255"/>
      <c r="M36" s="321"/>
      <c r="N36" s="357"/>
      <c r="O36" s="357"/>
      <c r="P36" s="357"/>
      <c r="Q36" s="357"/>
      <c r="R36" s="357"/>
      <c r="S36" s="357"/>
      <c r="T36" s="358"/>
    </row>
    <row r="37" spans="1:20" ht="15.75" customHeight="1" thickBot="1" x14ac:dyDescent="0.35">
      <c r="A37" s="91"/>
      <c r="B37" s="92"/>
      <c r="C37" s="240"/>
      <c r="D37" s="241"/>
      <c r="E37" s="241"/>
      <c r="F37" s="241"/>
      <c r="G37" s="242"/>
      <c r="H37" s="243"/>
      <c r="I37" s="244"/>
      <c r="J37" s="243"/>
      <c r="K37" s="244"/>
      <c r="L37" s="245"/>
      <c r="M37" s="246"/>
      <c r="N37" s="357"/>
      <c r="O37" s="357"/>
      <c r="P37" s="357"/>
      <c r="Q37" s="357"/>
      <c r="R37" s="357"/>
      <c r="S37" s="357"/>
      <c r="T37" s="358"/>
    </row>
    <row r="38" spans="1:20" ht="15.75" customHeight="1" thickBot="1" x14ac:dyDescent="0.35">
      <c r="A38" s="347" t="s">
        <v>23</v>
      </c>
      <c r="B38" s="348"/>
      <c r="C38" s="348"/>
      <c r="D38" s="348"/>
      <c r="E38" s="348"/>
      <c r="F38" s="348"/>
      <c r="G38" s="348"/>
      <c r="H38" s="349" t="str">
        <f>IF(H32="","",SUM(H32:I37))</f>
        <v/>
      </c>
      <c r="I38" s="349"/>
      <c r="J38" s="349" t="str">
        <f>IF(J32="","",SUM(J32:K37))</f>
        <v/>
      </c>
      <c r="K38" s="349"/>
      <c r="L38" s="350"/>
      <c r="M38" s="351"/>
      <c r="N38" s="325" t="s">
        <v>24</v>
      </c>
      <c r="O38" s="326"/>
      <c r="P38" s="326"/>
      <c r="Q38" s="326"/>
      <c r="R38" s="326"/>
      <c r="S38" s="326"/>
      <c r="T38" s="327"/>
    </row>
    <row r="39" spans="1:20" ht="12" customHeight="1" x14ac:dyDescent="0.3">
      <c r="A39" s="328" t="s">
        <v>25</v>
      </c>
      <c r="B39" s="329"/>
      <c r="C39" s="329"/>
      <c r="D39" s="329"/>
      <c r="E39" s="329"/>
      <c r="F39" s="329"/>
      <c r="G39" s="329"/>
      <c r="H39" s="329"/>
      <c r="I39" s="329"/>
      <c r="J39" s="329"/>
      <c r="K39" s="329"/>
      <c r="L39" s="329"/>
      <c r="M39" s="330"/>
      <c r="N39" s="331"/>
      <c r="O39" s="332"/>
      <c r="P39" s="332"/>
      <c r="Q39" s="332"/>
      <c r="R39" s="332"/>
      <c r="S39" s="332"/>
      <c r="T39" s="333"/>
    </row>
    <row r="40" spans="1:20" ht="3.75" customHeight="1" thickBot="1" x14ac:dyDescent="0.35">
      <c r="A40" s="337"/>
      <c r="B40" s="338"/>
      <c r="C40" s="338"/>
      <c r="D40" s="338"/>
      <c r="E40" s="338"/>
      <c r="F40" s="338"/>
      <c r="G40" s="338"/>
      <c r="H40" s="338"/>
      <c r="I40" s="338"/>
      <c r="J40" s="338"/>
      <c r="K40" s="338"/>
      <c r="L40" s="338"/>
      <c r="M40" s="339"/>
      <c r="N40" s="334"/>
      <c r="O40" s="335"/>
      <c r="P40" s="335"/>
      <c r="Q40" s="335"/>
      <c r="R40" s="335"/>
      <c r="S40" s="335"/>
      <c r="T40" s="336"/>
    </row>
    <row r="41" spans="1:20" ht="10.5" customHeight="1" x14ac:dyDescent="0.3">
      <c r="A41" s="340"/>
      <c r="B41" s="338"/>
      <c r="C41" s="338"/>
      <c r="D41" s="338"/>
      <c r="E41" s="338"/>
      <c r="F41" s="338"/>
      <c r="G41" s="338"/>
      <c r="H41" s="338"/>
      <c r="I41" s="338"/>
      <c r="J41" s="338"/>
      <c r="K41" s="338"/>
      <c r="L41" s="338"/>
      <c r="M41" s="339"/>
      <c r="N41" s="324" t="s">
        <v>26</v>
      </c>
      <c r="O41" s="324"/>
      <c r="P41" s="324"/>
      <c r="Q41" s="324"/>
      <c r="R41" s="324"/>
      <c r="S41" s="324"/>
      <c r="T41" s="324"/>
    </row>
    <row r="42" spans="1:20" ht="17.25" customHeight="1" thickBot="1" x14ac:dyDescent="0.35">
      <c r="A42" s="340"/>
      <c r="B42" s="338"/>
      <c r="C42" s="338"/>
      <c r="D42" s="338"/>
      <c r="E42" s="338"/>
      <c r="F42" s="338"/>
      <c r="G42" s="338"/>
      <c r="H42" s="338"/>
      <c r="I42" s="338"/>
      <c r="J42" s="338"/>
      <c r="K42" s="338"/>
      <c r="L42" s="338"/>
      <c r="M42" s="339"/>
      <c r="N42" s="352"/>
      <c r="O42" s="335"/>
      <c r="P42" s="335"/>
      <c r="Q42" s="335"/>
      <c r="R42" s="335"/>
      <c r="S42" s="335"/>
      <c r="T42" s="336"/>
    </row>
    <row r="43" spans="1:20" ht="11.25" customHeight="1" thickBot="1" x14ac:dyDescent="0.35">
      <c r="A43" s="341"/>
      <c r="B43" s="342"/>
      <c r="C43" s="342"/>
      <c r="D43" s="342"/>
      <c r="E43" s="342"/>
      <c r="F43" s="342"/>
      <c r="G43" s="342"/>
      <c r="H43" s="342"/>
      <c r="I43" s="342"/>
      <c r="J43" s="342"/>
      <c r="K43" s="342"/>
      <c r="L43" s="342"/>
      <c r="M43" s="343"/>
      <c r="N43" s="344" t="s">
        <v>45</v>
      </c>
      <c r="O43" s="345"/>
      <c r="P43" s="345"/>
      <c r="Q43" s="345"/>
      <c r="R43" s="345"/>
      <c r="S43" s="345"/>
      <c r="T43" s="346"/>
    </row>
    <row r="44" spans="1:20" ht="13.9" customHeight="1" x14ac:dyDescent="0.3">
      <c r="A44" s="2" t="s">
        <v>27</v>
      </c>
      <c r="O44" s="9" t="s">
        <v>44</v>
      </c>
    </row>
    <row r="45" spans="1:20" ht="13.9" customHeight="1" x14ac:dyDescent="0.3">
      <c r="A45" t="s">
        <v>28</v>
      </c>
      <c r="O45" s="322" t="s">
        <v>428</v>
      </c>
      <c r="P45" s="322"/>
      <c r="Q45" s="322"/>
      <c r="R45" s="322"/>
      <c r="S45" s="322"/>
      <c r="T45" s="323"/>
    </row>
    <row r="46" spans="1:20" ht="13.9" customHeight="1" x14ac:dyDescent="0.3">
      <c r="A46" s="3" t="s">
        <v>29</v>
      </c>
      <c r="O46" s="322" t="s">
        <v>420</v>
      </c>
      <c r="P46" s="322"/>
      <c r="Q46" s="322"/>
      <c r="R46" s="322"/>
      <c r="S46" s="322"/>
      <c r="T46" s="311"/>
    </row>
    <row r="47" spans="1:20" ht="13.9" customHeight="1" x14ac:dyDescent="0.3"/>
    <row r="48" spans="1:20" ht="13.5" thickBot="1" x14ac:dyDescent="0.35"/>
    <row r="49" spans="13:16" x14ac:dyDescent="0.3">
      <c r="M49" s="315" t="s">
        <v>350</v>
      </c>
      <c r="N49" s="316"/>
      <c r="O49" s="316"/>
      <c r="P49" s="317"/>
    </row>
    <row r="50" spans="13:16" ht="12.75" customHeight="1" x14ac:dyDescent="0.3">
      <c r="M50" s="310" t="s">
        <v>340</v>
      </c>
      <c r="N50" s="311"/>
      <c r="O50" s="70" t="s">
        <v>336</v>
      </c>
      <c r="P50" s="72" t="b">
        <v>0</v>
      </c>
    </row>
    <row r="51" spans="13:16" x14ac:dyDescent="0.3">
      <c r="M51" s="312"/>
      <c r="N51" s="311"/>
      <c r="O51" s="70" t="s">
        <v>337</v>
      </c>
      <c r="P51" s="72" t="b">
        <v>0</v>
      </c>
    </row>
    <row r="52" spans="13:16" x14ac:dyDescent="0.3">
      <c r="M52" s="312"/>
      <c r="N52" s="311"/>
      <c r="O52" s="70" t="s">
        <v>338</v>
      </c>
      <c r="P52" s="72" t="b">
        <v>0</v>
      </c>
    </row>
    <row r="53" spans="13:16" ht="13.5" thickBot="1" x14ac:dyDescent="0.35">
      <c r="M53" s="313"/>
      <c r="N53" s="314"/>
      <c r="O53" s="71" t="s">
        <v>339</v>
      </c>
      <c r="P53" s="73" t="b">
        <v>0</v>
      </c>
    </row>
  </sheetData>
  <sheetProtection sheet="1" objects="1" scenarios="1" selectLockedCells="1"/>
  <mergeCells count="131">
    <mergeCell ref="A4:G4"/>
    <mergeCell ref="H4:I4"/>
    <mergeCell ref="J4:K4"/>
    <mergeCell ref="L4:M4"/>
    <mergeCell ref="N4:T4"/>
    <mergeCell ref="A5:L5"/>
    <mergeCell ref="M5:P5"/>
    <mergeCell ref="Q5:T5"/>
    <mergeCell ref="A1:M2"/>
    <mergeCell ref="N1:T1"/>
    <mergeCell ref="N2:T2"/>
    <mergeCell ref="A3:G3"/>
    <mergeCell ref="H3:M3"/>
    <mergeCell ref="N3:T3"/>
    <mergeCell ref="A9:E9"/>
    <mergeCell ref="F9:G9"/>
    <mergeCell ref="H9:J9"/>
    <mergeCell ref="K9:L9"/>
    <mergeCell ref="N9:O9"/>
    <mergeCell ref="P9:Q9"/>
    <mergeCell ref="A6:L6"/>
    <mergeCell ref="M6:P6"/>
    <mergeCell ref="Q6:T6"/>
    <mergeCell ref="A7:T7"/>
    <mergeCell ref="A8:E8"/>
    <mergeCell ref="F8:J8"/>
    <mergeCell ref="K8:O8"/>
    <mergeCell ref="P8:T8"/>
    <mergeCell ref="A12:E12"/>
    <mergeCell ref="F12:J12"/>
    <mergeCell ref="K12:O12"/>
    <mergeCell ref="P12:T12"/>
    <mergeCell ref="A13:E13"/>
    <mergeCell ref="F13:J13"/>
    <mergeCell ref="K13:O13"/>
    <mergeCell ref="P13:T13"/>
    <mergeCell ref="A10:E10"/>
    <mergeCell ref="F10:J10"/>
    <mergeCell ref="K10:O10"/>
    <mergeCell ref="P10:T10"/>
    <mergeCell ref="A11:E11"/>
    <mergeCell ref="F11:J11"/>
    <mergeCell ref="K11:O11"/>
    <mergeCell ref="P11:T11"/>
    <mergeCell ref="P14:Q14"/>
    <mergeCell ref="R14:T14"/>
    <mergeCell ref="A15:B15"/>
    <mergeCell ref="D15:E15"/>
    <mergeCell ref="F15:G15"/>
    <mergeCell ref="I15:J15"/>
    <mergeCell ref="K15:L15"/>
    <mergeCell ref="N15:O15"/>
    <mergeCell ref="P15:Q15"/>
    <mergeCell ref="S15:T15"/>
    <mergeCell ref="A14:B14"/>
    <mergeCell ref="C14:E14"/>
    <mergeCell ref="F14:G14"/>
    <mergeCell ref="H14:J14"/>
    <mergeCell ref="K14:L14"/>
    <mergeCell ref="M14:O14"/>
    <mergeCell ref="P16:Q16"/>
    <mergeCell ref="S16:T16"/>
    <mergeCell ref="D17:E17"/>
    <mergeCell ref="I17:J17"/>
    <mergeCell ref="N17:O17"/>
    <mergeCell ref="S17:T17"/>
    <mergeCell ref="A16:B16"/>
    <mergeCell ref="D16:E16"/>
    <mergeCell ref="F16:G16"/>
    <mergeCell ref="I16:J16"/>
    <mergeCell ref="K16:L16"/>
    <mergeCell ref="N16:O16"/>
    <mergeCell ref="C28:D28"/>
    <mergeCell ref="H28:I28"/>
    <mergeCell ref="M28:N28"/>
    <mergeCell ref="R28:S28"/>
    <mergeCell ref="A29:O29"/>
    <mergeCell ref="P29:R29"/>
    <mergeCell ref="A18:E18"/>
    <mergeCell ref="F18:J18"/>
    <mergeCell ref="K18:O18"/>
    <mergeCell ref="P18:T18"/>
    <mergeCell ref="A19:E19"/>
    <mergeCell ref="F19:J19"/>
    <mergeCell ref="K19:O19"/>
    <mergeCell ref="P19:T19"/>
    <mergeCell ref="A30:M30"/>
    <mergeCell ref="N30:T37"/>
    <mergeCell ref="C31:G31"/>
    <mergeCell ref="H31:I31"/>
    <mergeCell ref="J31:K31"/>
    <mergeCell ref="L31:M31"/>
    <mergeCell ref="C32:G32"/>
    <mergeCell ref="H32:I32"/>
    <mergeCell ref="J32:K32"/>
    <mergeCell ref="L32:M32"/>
    <mergeCell ref="C37:G37"/>
    <mergeCell ref="H37:I37"/>
    <mergeCell ref="J37:K37"/>
    <mergeCell ref="L37:M37"/>
    <mergeCell ref="C33:G33"/>
    <mergeCell ref="H33:I33"/>
    <mergeCell ref="J33:K33"/>
    <mergeCell ref="L33:M33"/>
    <mergeCell ref="C34:G34"/>
    <mergeCell ref="H34:I34"/>
    <mergeCell ref="J34:K34"/>
    <mergeCell ref="L34:M34"/>
    <mergeCell ref="C35:G35"/>
    <mergeCell ref="C36:G36"/>
    <mergeCell ref="H35:I35"/>
    <mergeCell ref="H36:I36"/>
    <mergeCell ref="J36:K36"/>
    <mergeCell ref="J35:K35"/>
    <mergeCell ref="L35:M35"/>
    <mergeCell ref="M49:P49"/>
    <mergeCell ref="M50:N53"/>
    <mergeCell ref="N38:T38"/>
    <mergeCell ref="A39:M39"/>
    <mergeCell ref="N39:T40"/>
    <mergeCell ref="A40:M43"/>
    <mergeCell ref="N41:T41"/>
    <mergeCell ref="N42:T42"/>
    <mergeCell ref="N43:T43"/>
    <mergeCell ref="O45:T45"/>
    <mergeCell ref="O46:T46"/>
    <mergeCell ref="A38:G38"/>
    <mergeCell ref="H38:I38"/>
    <mergeCell ref="J38:K38"/>
    <mergeCell ref="L38:M38"/>
    <mergeCell ref="L36:M36"/>
  </mergeCells>
  <pageMargins left="0.7" right="0.7" top="0.75" bottom="0.75" header="0.3" footer="0.3"/>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ltText="Casual">
                <anchor moveWithCells="1">
                  <from>
                    <xdr:col>6</xdr:col>
                    <xdr:colOff>533400</xdr:colOff>
                    <xdr:row>2</xdr:row>
                    <xdr:rowOff>88900</xdr:rowOff>
                  </from>
                  <to>
                    <xdr:col>8</xdr:col>
                    <xdr:colOff>336550</xdr:colOff>
                    <xdr:row>4</xdr:row>
                    <xdr:rowOff>31750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8</xdr:col>
                    <xdr:colOff>527050</xdr:colOff>
                    <xdr:row>3</xdr:row>
                    <xdr:rowOff>12700</xdr:rowOff>
                  </from>
                  <to>
                    <xdr:col>10</xdr:col>
                    <xdr:colOff>298450</xdr:colOff>
                    <xdr:row>3</xdr:row>
                    <xdr:rowOff>222250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10</xdr:col>
                    <xdr:colOff>438150</xdr:colOff>
                    <xdr:row>3</xdr:row>
                    <xdr:rowOff>0</xdr:rowOff>
                  </from>
                  <to>
                    <xdr:col>12</xdr:col>
                    <xdr:colOff>190500</xdr:colOff>
                    <xdr:row>3</xdr:row>
                    <xdr:rowOff>222250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7</xdr:col>
                    <xdr:colOff>0</xdr:colOff>
                    <xdr:row>7</xdr:row>
                    <xdr:rowOff>114300</xdr:rowOff>
                  </from>
                  <to>
                    <xdr:col>7</xdr:col>
                    <xdr:colOff>342900</xdr:colOff>
                    <xdr:row>9</xdr:row>
                    <xdr:rowOff>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11</xdr:col>
                    <xdr:colOff>514350</xdr:colOff>
                    <xdr:row>7</xdr:row>
                    <xdr:rowOff>127000</xdr:rowOff>
                  </from>
                  <to>
                    <xdr:col>12</xdr:col>
                    <xdr:colOff>247650</xdr:colOff>
                    <xdr:row>9</xdr:row>
                    <xdr:rowOff>12700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12</xdr:col>
                    <xdr:colOff>527050</xdr:colOff>
                    <xdr:row>7</xdr:row>
                    <xdr:rowOff>127000</xdr:rowOff>
                  </from>
                  <to>
                    <xdr:col>13</xdr:col>
                    <xdr:colOff>298450</xdr:colOff>
                    <xdr:row>9</xdr:row>
                    <xdr:rowOff>12700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16</xdr:col>
                    <xdr:colOff>419100</xdr:colOff>
                    <xdr:row>7</xdr:row>
                    <xdr:rowOff>127000</xdr:rowOff>
                  </from>
                  <to>
                    <xdr:col>17</xdr:col>
                    <xdr:colOff>228600</xdr:colOff>
                    <xdr:row>9</xdr:row>
                    <xdr:rowOff>12700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18</xdr:col>
                    <xdr:colOff>514350</xdr:colOff>
                    <xdr:row>7</xdr:row>
                    <xdr:rowOff>127000</xdr:rowOff>
                  </from>
                  <to>
                    <xdr:col>19</xdr:col>
                    <xdr:colOff>285750</xdr:colOff>
                    <xdr:row>9</xdr:row>
                    <xdr:rowOff>12700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17</xdr:col>
                    <xdr:colOff>508000</xdr:colOff>
                    <xdr:row>7</xdr:row>
                    <xdr:rowOff>114300</xdr:rowOff>
                  </from>
                  <to>
                    <xdr:col>18</xdr:col>
                    <xdr:colOff>361950</xdr:colOff>
                    <xdr:row>9</xdr:row>
                    <xdr:rowOff>31750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2</xdr:col>
                    <xdr:colOff>171450</xdr:colOff>
                    <xdr:row>13</xdr:row>
                    <xdr:rowOff>69850</xdr:rowOff>
                  </from>
                  <to>
                    <xdr:col>4</xdr:col>
                    <xdr:colOff>69850</xdr:colOff>
                    <xdr:row>14</xdr:row>
                    <xdr:rowOff>50800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7</xdr:col>
                    <xdr:colOff>171450</xdr:colOff>
                    <xdr:row>13</xdr:row>
                    <xdr:rowOff>69850</xdr:rowOff>
                  </from>
                  <to>
                    <xdr:col>9</xdr:col>
                    <xdr:colOff>88900</xdr:colOff>
                    <xdr:row>14</xdr:row>
                    <xdr:rowOff>50800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12</xdr:col>
                    <xdr:colOff>184150</xdr:colOff>
                    <xdr:row>13</xdr:row>
                    <xdr:rowOff>69850</xdr:rowOff>
                  </from>
                  <to>
                    <xdr:col>14</xdr:col>
                    <xdr:colOff>152400</xdr:colOff>
                    <xdr:row>14</xdr:row>
                    <xdr:rowOff>50800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17</xdr:col>
                    <xdr:colOff>184150</xdr:colOff>
                    <xdr:row>13</xdr:row>
                    <xdr:rowOff>76200</xdr:rowOff>
                  </from>
                  <to>
                    <xdr:col>19</xdr:col>
                    <xdr:colOff>76200</xdr:colOff>
                    <xdr:row>14</xdr:row>
                    <xdr:rowOff>57150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pageSetUpPr fitToPage="1"/>
  </sheetPr>
  <dimension ref="A1:W53"/>
  <sheetViews>
    <sheetView zoomScaleNormal="100" workbookViewId="0">
      <selection activeCell="A11" sqref="A11:E11"/>
    </sheetView>
  </sheetViews>
  <sheetFormatPr defaultColWidth="9.296875" defaultRowHeight="13" x14ac:dyDescent="0.3"/>
  <cols>
    <col min="1" max="1" width="8.796875" customWidth="1"/>
    <col min="2" max="2" width="9.5" customWidth="1"/>
    <col min="3" max="4" width="9.296875" customWidth="1"/>
    <col min="5" max="5" width="8.69921875" customWidth="1"/>
    <col min="6" max="7" width="9.296875" customWidth="1"/>
    <col min="8" max="8" width="9" customWidth="1"/>
    <col min="9" max="10" width="9.296875" customWidth="1"/>
    <col min="11" max="11" width="8.796875" customWidth="1"/>
    <col min="12" max="12" width="10" customWidth="1"/>
    <col min="13" max="13" width="9.296875" customWidth="1"/>
    <col min="14" max="14" width="8" customWidth="1"/>
    <col min="15" max="16" width="9.296875" customWidth="1"/>
    <col min="17" max="17" width="8.69921875" customWidth="1"/>
    <col min="18" max="19" width="9.296875" customWidth="1"/>
    <col min="20" max="20" width="8.296875" customWidth="1"/>
    <col min="21" max="21" width="2.19921875" customWidth="1"/>
    <col min="23" max="23" width="64.19921875" customWidth="1"/>
    <col min="24" max="24" width="10.796875" customWidth="1"/>
  </cols>
  <sheetData>
    <row r="1" spans="1:23" ht="11.25" customHeight="1" x14ac:dyDescent="0.3">
      <c r="A1" s="286" t="s">
        <v>0</v>
      </c>
      <c r="B1" s="287"/>
      <c r="C1" s="287"/>
      <c r="D1" s="287"/>
      <c r="E1" s="287"/>
      <c r="F1" s="287"/>
      <c r="G1" s="287"/>
      <c r="H1" s="287"/>
      <c r="I1" s="287"/>
      <c r="J1" s="287"/>
      <c r="K1" s="287"/>
      <c r="L1" s="287"/>
      <c r="M1" s="288"/>
      <c r="N1" s="296" t="s">
        <v>30</v>
      </c>
      <c r="O1" s="297"/>
      <c r="P1" s="297"/>
      <c r="Q1" s="297"/>
      <c r="R1" s="297"/>
      <c r="S1" s="297"/>
      <c r="T1" s="298"/>
    </row>
    <row r="2" spans="1:23" ht="23.25" customHeight="1" x14ac:dyDescent="0.3">
      <c r="A2" s="289"/>
      <c r="B2" s="290"/>
      <c r="C2" s="290"/>
      <c r="D2" s="290"/>
      <c r="E2" s="290"/>
      <c r="F2" s="290"/>
      <c r="G2" s="290"/>
      <c r="H2" s="290"/>
      <c r="I2" s="290"/>
      <c r="J2" s="290"/>
      <c r="K2" s="290"/>
      <c r="L2" s="290"/>
      <c r="M2" s="291"/>
      <c r="N2" s="283">
        <f>+'Employee Info'!B5</f>
        <v>0</v>
      </c>
      <c r="O2" s="284"/>
      <c r="P2" s="284"/>
      <c r="Q2" s="284"/>
      <c r="R2" s="284"/>
      <c r="S2" s="284"/>
      <c r="T2" s="285"/>
    </row>
    <row r="3" spans="1:23" ht="9.75" customHeight="1" x14ac:dyDescent="0.3">
      <c r="A3" s="237" t="s">
        <v>31</v>
      </c>
      <c r="B3" s="299"/>
      <c r="C3" s="299"/>
      <c r="D3" s="299"/>
      <c r="E3" s="299"/>
      <c r="F3" s="299"/>
      <c r="G3" s="300"/>
      <c r="H3" s="266" t="s">
        <v>39</v>
      </c>
      <c r="I3" s="299"/>
      <c r="J3" s="299"/>
      <c r="K3" s="299"/>
      <c r="L3" s="299"/>
      <c r="M3" s="300"/>
      <c r="N3" s="301" t="s">
        <v>1</v>
      </c>
      <c r="O3" s="238"/>
      <c r="P3" s="238"/>
      <c r="Q3" s="238"/>
      <c r="R3" s="238"/>
      <c r="S3" s="238"/>
      <c r="T3" s="239"/>
    </row>
    <row r="4" spans="1:23" ht="18" customHeight="1" x14ac:dyDescent="0.3">
      <c r="A4" s="281">
        <f>+'Employee Info'!B19</f>
        <v>0</v>
      </c>
      <c r="B4" s="282"/>
      <c r="C4" s="282"/>
      <c r="D4" s="282"/>
      <c r="E4" s="282"/>
      <c r="F4" s="282"/>
      <c r="G4" s="282"/>
      <c r="H4" s="292"/>
      <c r="I4" s="293"/>
      <c r="J4" s="294"/>
      <c r="K4" s="293"/>
      <c r="L4" s="294"/>
      <c r="M4" s="295"/>
      <c r="N4" s="283">
        <f>+'Employee Info'!B7</f>
        <v>0</v>
      </c>
      <c r="O4" s="284"/>
      <c r="P4" s="284"/>
      <c r="Q4" s="284"/>
      <c r="R4" s="284"/>
      <c r="S4" s="284"/>
      <c r="T4" s="285"/>
    </row>
    <row r="5" spans="1:23" ht="9.75" customHeight="1" x14ac:dyDescent="0.3">
      <c r="A5" s="237" t="s">
        <v>40</v>
      </c>
      <c r="B5" s="238"/>
      <c r="C5" s="238"/>
      <c r="D5" s="238"/>
      <c r="E5" s="238"/>
      <c r="F5" s="238"/>
      <c r="G5" s="238"/>
      <c r="H5" s="238"/>
      <c r="I5" s="238"/>
      <c r="J5" s="238"/>
      <c r="K5" s="238"/>
      <c r="L5" s="268"/>
      <c r="M5" s="301" t="s">
        <v>2</v>
      </c>
      <c r="N5" s="238"/>
      <c r="O5" s="238"/>
      <c r="P5" s="268"/>
      <c r="Q5" s="301" t="s">
        <v>3</v>
      </c>
      <c r="R5" s="238"/>
      <c r="S5" s="238"/>
      <c r="T5" s="239"/>
    </row>
    <row r="6" spans="1:23" ht="17.25" customHeight="1" x14ac:dyDescent="0.3">
      <c r="A6" s="281" t="str">
        <f>CONCATENATE('Employee Info'!B15," ",'Employee Info'!B16," ",'Employee Info'!B17)</f>
        <v xml:space="preserve">  </v>
      </c>
      <c r="B6" s="282"/>
      <c r="C6" s="282"/>
      <c r="D6" s="282"/>
      <c r="E6" s="282"/>
      <c r="F6" s="282"/>
      <c r="G6" s="282"/>
      <c r="H6" s="282"/>
      <c r="I6" s="282"/>
      <c r="J6" s="282"/>
      <c r="K6" s="282"/>
      <c r="L6" s="282"/>
      <c r="M6" s="308">
        <f>+'Employee Info'!B8</f>
        <v>0</v>
      </c>
      <c r="N6" s="282"/>
      <c r="O6" s="282"/>
      <c r="P6" s="282"/>
      <c r="Q6" s="308">
        <f>+'Employee Info'!B9</f>
        <v>0</v>
      </c>
      <c r="R6" s="282"/>
      <c r="S6" s="282"/>
      <c r="T6" s="309"/>
    </row>
    <row r="7" spans="1:23" ht="6.75" customHeight="1" thickBot="1" x14ac:dyDescent="0.35">
      <c r="A7" s="305"/>
      <c r="B7" s="306"/>
      <c r="C7" s="306"/>
      <c r="D7" s="306"/>
      <c r="E7" s="306"/>
      <c r="F7" s="306"/>
      <c r="G7" s="306"/>
      <c r="H7" s="306"/>
      <c r="I7" s="306"/>
      <c r="J7" s="306"/>
      <c r="K7" s="306"/>
      <c r="L7" s="306"/>
      <c r="M7" s="306"/>
      <c r="N7" s="306"/>
      <c r="O7" s="306"/>
      <c r="P7" s="306"/>
      <c r="Q7" s="306"/>
      <c r="R7" s="306"/>
      <c r="S7" s="306"/>
      <c r="T7" s="307"/>
    </row>
    <row r="8" spans="1:23" ht="10.9" customHeight="1" x14ac:dyDescent="0.3">
      <c r="A8" s="302" t="s">
        <v>4</v>
      </c>
      <c r="B8" s="303"/>
      <c r="C8" s="303"/>
      <c r="D8" s="303"/>
      <c r="E8" s="304"/>
      <c r="F8" s="302" t="s">
        <v>5</v>
      </c>
      <c r="G8" s="303"/>
      <c r="H8" s="303"/>
      <c r="I8" s="303"/>
      <c r="J8" s="304"/>
      <c r="K8" s="302" t="s">
        <v>6</v>
      </c>
      <c r="L8" s="303"/>
      <c r="M8" s="303"/>
      <c r="N8" s="303"/>
      <c r="O8" s="304"/>
      <c r="P8" s="302" t="s">
        <v>7</v>
      </c>
      <c r="Q8" s="303"/>
      <c r="R8" s="303"/>
      <c r="S8" s="303"/>
      <c r="T8" s="304"/>
    </row>
    <row r="9" spans="1:23" ht="16.149999999999999" customHeight="1" x14ac:dyDescent="0.3">
      <c r="A9" s="277"/>
      <c r="B9" s="278"/>
      <c r="C9" s="278"/>
      <c r="D9" s="278"/>
      <c r="E9" s="279"/>
      <c r="F9" s="273" t="s">
        <v>41</v>
      </c>
      <c r="G9" s="274"/>
      <c r="H9" s="275"/>
      <c r="I9" s="275"/>
      <c r="J9" s="276"/>
      <c r="K9" s="273" t="s">
        <v>42</v>
      </c>
      <c r="L9" s="274"/>
      <c r="M9" s="80"/>
      <c r="N9" s="275"/>
      <c r="O9" s="276"/>
      <c r="P9" s="273" t="s">
        <v>42</v>
      </c>
      <c r="Q9" s="274"/>
      <c r="R9" s="80"/>
      <c r="S9" s="80"/>
      <c r="T9" s="81"/>
    </row>
    <row r="10" spans="1:23" ht="9" customHeight="1" x14ac:dyDescent="0.3">
      <c r="A10" s="237" t="s">
        <v>38</v>
      </c>
      <c r="B10" s="238"/>
      <c r="C10" s="238"/>
      <c r="D10" s="238"/>
      <c r="E10" s="239"/>
      <c r="F10" s="280" t="s">
        <v>8</v>
      </c>
      <c r="G10" s="238"/>
      <c r="H10" s="238"/>
      <c r="I10" s="238"/>
      <c r="J10" s="239"/>
      <c r="K10" s="280" t="s">
        <v>8</v>
      </c>
      <c r="L10" s="238"/>
      <c r="M10" s="238"/>
      <c r="N10" s="238"/>
      <c r="O10" s="239"/>
      <c r="P10" s="280" t="s">
        <v>8</v>
      </c>
      <c r="Q10" s="238"/>
      <c r="R10" s="238"/>
      <c r="S10" s="238"/>
      <c r="T10" s="239"/>
    </row>
    <row r="11" spans="1:23" ht="21" customHeight="1" x14ac:dyDescent="0.3">
      <c r="A11" s="264"/>
      <c r="B11" s="271"/>
      <c r="C11" s="271"/>
      <c r="D11" s="271"/>
      <c r="E11" s="272"/>
      <c r="F11" s="264"/>
      <c r="G11" s="271"/>
      <c r="H11" s="271"/>
      <c r="I11" s="271"/>
      <c r="J11" s="272"/>
      <c r="K11" s="264"/>
      <c r="L11" s="271"/>
      <c r="M11" s="271"/>
      <c r="N11" s="271"/>
      <c r="O11" s="272"/>
      <c r="P11" s="264"/>
      <c r="Q11" s="271"/>
      <c r="R11" s="271"/>
      <c r="S11" s="271"/>
      <c r="T11" s="272"/>
    </row>
    <row r="12" spans="1:23" ht="9.75" customHeight="1" x14ac:dyDescent="0.3">
      <c r="A12" s="280" t="s">
        <v>9</v>
      </c>
      <c r="B12" s="238"/>
      <c r="C12" s="238"/>
      <c r="D12" s="238"/>
      <c r="E12" s="239"/>
      <c r="F12" s="280" t="s">
        <v>9</v>
      </c>
      <c r="G12" s="238"/>
      <c r="H12" s="238"/>
      <c r="I12" s="238"/>
      <c r="J12" s="239"/>
      <c r="K12" s="280" t="s">
        <v>9</v>
      </c>
      <c r="L12" s="238"/>
      <c r="M12" s="238"/>
      <c r="N12" s="238"/>
      <c r="O12" s="239"/>
      <c r="P12" s="280" t="s">
        <v>9</v>
      </c>
      <c r="Q12" s="238"/>
      <c r="R12" s="238"/>
      <c r="S12" s="238"/>
      <c r="T12" s="239"/>
    </row>
    <row r="13" spans="1:23" ht="21" customHeight="1" x14ac:dyDescent="0.3">
      <c r="A13" s="264"/>
      <c r="B13" s="271"/>
      <c r="C13" s="271"/>
      <c r="D13" s="271"/>
      <c r="E13" s="272"/>
      <c r="F13" s="264"/>
      <c r="G13" s="271"/>
      <c r="H13" s="271"/>
      <c r="I13" s="271"/>
      <c r="J13" s="272"/>
      <c r="K13" s="264"/>
      <c r="L13" s="271"/>
      <c r="M13" s="271"/>
      <c r="N13" s="271"/>
      <c r="O13" s="272"/>
      <c r="P13" s="264"/>
      <c r="Q13" s="271"/>
      <c r="R13" s="271"/>
      <c r="S13" s="271"/>
      <c r="T13" s="272"/>
    </row>
    <row r="14" spans="1:23" ht="18.75" customHeight="1" x14ac:dyDescent="0.3">
      <c r="A14" s="237" t="s">
        <v>353</v>
      </c>
      <c r="B14" s="268"/>
      <c r="C14" s="266" t="s">
        <v>352</v>
      </c>
      <c r="D14" s="238"/>
      <c r="E14" s="239"/>
      <c r="F14" s="237" t="s">
        <v>353</v>
      </c>
      <c r="G14" s="268"/>
      <c r="H14" s="266" t="s">
        <v>352</v>
      </c>
      <c r="I14" s="238"/>
      <c r="J14" s="239"/>
      <c r="K14" s="237" t="s">
        <v>355</v>
      </c>
      <c r="L14" s="268"/>
      <c r="M14" s="266" t="s">
        <v>352</v>
      </c>
      <c r="N14" s="238"/>
      <c r="O14" s="239"/>
      <c r="P14" s="237" t="s">
        <v>355</v>
      </c>
      <c r="Q14" s="268"/>
      <c r="R14" s="266" t="s">
        <v>356</v>
      </c>
      <c r="S14" s="238"/>
      <c r="T14" s="239"/>
    </row>
    <row r="15" spans="1:23" ht="20.25" customHeight="1" x14ac:dyDescent="0.3">
      <c r="A15" s="264"/>
      <c r="B15" s="265"/>
      <c r="C15" s="88" t="str">
        <f>IF(A11="","","O -")</f>
        <v/>
      </c>
      <c r="D15" s="269"/>
      <c r="E15" s="270"/>
      <c r="F15" s="264"/>
      <c r="G15" s="265"/>
      <c r="H15" s="88" t="str">
        <f>IF(F11="","","O -")</f>
        <v/>
      </c>
      <c r="I15" s="269"/>
      <c r="J15" s="270"/>
      <c r="K15" s="264"/>
      <c r="L15" s="265"/>
      <c r="M15" s="88" t="str">
        <f>IF(K11="","","O -")</f>
        <v/>
      </c>
      <c r="N15" s="269"/>
      <c r="O15" s="270"/>
      <c r="P15" s="264"/>
      <c r="Q15" s="265"/>
      <c r="R15" s="88" t="str">
        <f>IF(P11="","","O -")</f>
        <v/>
      </c>
      <c r="S15" s="269"/>
      <c r="T15" s="270"/>
    </row>
    <row r="16" spans="1:23" ht="18" customHeight="1" x14ac:dyDescent="0.3">
      <c r="A16" s="237" t="s">
        <v>354</v>
      </c>
      <c r="B16" s="268"/>
      <c r="C16" s="8" t="s">
        <v>10</v>
      </c>
      <c r="D16" s="266" t="s">
        <v>357</v>
      </c>
      <c r="E16" s="267"/>
      <c r="F16" s="237" t="s">
        <v>347</v>
      </c>
      <c r="G16" s="268"/>
      <c r="H16" s="13" t="s">
        <v>43</v>
      </c>
      <c r="I16" s="266" t="s">
        <v>357</v>
      </c>
      <c r="J16" s="267"/>
      <c r="K16" s="237" t="s">
        <v>346</v>
      </c>
      <c r="L16" s="268"/>
      <c r="M16" s="8" t="s">
        <v>10</v>
      </c>
      <c r="N16" s="266" t="s">
        <v>357</v>
      </c>
      <c r="O16" s="267"/>
      <c r="P16" s="237" t="s">
        <v>346</v>
      </c>
      <c r="Q16" s="268"/>
      <c r="R16" s="8" t="s">
        <v>10</v>
      </c>
      <c r="S16" s="266" t="s">
        <v>357</v>
      </c>
      <c r="T16" s="267"/>
      <c r="W16" s="69"/>
    </row>
    <row r="17" spans="1:23" ht="18" customHeight="1" x14ac:dyDescent="0.3">
      <c r="A17" s="171"/>
      <c r="B17" s="172" t="str">
        <f>IF(P50=TRUE,"-T","")</f>
        <v/>
      </c>
      <c r="C17" s="173" t="str">
        <f>IF(A17="GS","",IF(A17&lt;&gt;"",VLOOKUP(A17,'Position Matrix'!$A$1:$D$207,3,FALSE),""))</f>
        <v/>
      </c>
      <c r="D17" s="235" t="str">
        <f>IF(A17="GS","",IF(A17="","",IF(B17="-T",VLOOKUP(C17,'AD RATES'!$A1:$C$13,3,FALSE),VLOOKUP(C17,'AD RATES'!$A$1:$B$13,2,FALSE))))</f>
        <v/>
      </c>
      <c r="E17" s="236"/>
      <c r="F17" s="171"/>
      <c r="G17" s="172" t="str">
        <f>IF(P51=TRUE,"-T","")</f>
        <v/>
      </c>
      <c r="H17" s="173" t="str">
        <f>IF(F17="GS","",IF(F17&lt;&gt;"",VLOOKUP(F17,'Position Matrix'!$A$1:$D$207,3,FALSE),""))</f>
        <v/>
      </c>
      <c r="I17" s="235" t="str">
        <f>IF(F17="GS","",IF(F17="","",IF(G17="-T",VLOOKUP(H17,'AD RATES'!$A1:$C$13,3,FALSE),VLOOKUP(H17,'AD RATES'!$A$1:$B$13,2,FALSE))))</f>
        <v/>
      </c>
      <c r="J17" s="236"/>
      <c r="K17" s="171"/>
      <c r="L17" s="172" t="str">
        <f>IF(P52=TRUE,"-T","")</f>
        <v/>
      </c>
      <c r="M17" s="173" t="str">
        <f>IF(K17="GS","",IF(K17&lt;&gt;"",VLOOKUP(K17,'Position Matrix'!$A$1:$D$207,3,FALSE),""))</f>
        <v/>
      </c>
      <c r="N17" s="235" t="str">
        <f>IF(K17="GS","",IF(K17="","",IF(L17="-T",VLOOKUP(M17,'AD RATES'!$A1:$C$13,3,FALSE),VLOOKUP(M17,'AD RATES'!$A$1:$B$13,2,FALSE))))</f>
        <v/>
      </c>
      <c r="O17" s="236"/>
      <c r="P17" s="171"/>
      <c r="Q17" s="172" t="str">
        <f>IF(P53=TRUE,"-T","")</f>
        <v/>
      </c>
      <c r="R17" s="173" t="str">
        <f>IF(P17="GS","",IF(P17&lt;&gt;"",VLOOKUP(P17,'Position Matrix'!$A$1:$D$207,3,FALSE),""))</f>
        <v/>
      </c>
      <c r="S17" s="235" t="str">
        <f>IF(P17="GS","",IF(P17="","",IF(Q17="-T",VLOOKUP(R17,'AD RATES'!$A1:$C$13,3,FALSE),VLOOKUP(R17,'AD RATES'!$A$1:$B$13,2,FALSE))))</f>
        <v/>
      </c>
      <c r="T17" s="236"/>
      <c r="W17" s="98" t="s">
        <v>365</v>
      </c>
    </row>
    <row r="18" spans="1:23" ht="10.5" customHeight="1" x14ac:dyDescent="0.3">
      <c r="A18" s="237" t="s">
        <v>362</v>
      </c>
      <c r="B18" s="238"/>
      <c r="C18" s="238"/>
      <c r="D18" s="238"/>
      <c r="E18" s="239"/>
      <c r="F18" s="237" t="s">
        <v>362</v>
      </c>
      <c r="G18" s="238"/>
      <c r="H18" s="238"/>
      <c r="I18" s="238"/>
      <c r="J18" s="239"/>
      <c r="K18" s="237" t="s">
        <v>362</v>
      </c>
      <c r="L18" s="238"/>
      <c r="M18" s="238"/>
      <c r="N18" s="238"/>
      <c r="O18" s="239"/>
      <c r="P18" s="237" t="s">
        <v>362</v>
      </c>
      <c r="Q18" s="238"/>
      <c r="R18" s="238"/>
      <c r="S18" s="238"/>
      <c r="T18" s="239"/>
    </row>
    <row r="19" spans="1:23" ht="20.25" customHeight="1" x14ac:dyDescent="0.3">
      <c r="A19" s="261"/>
      <c r="B19" s="262"/>
      <c r="C19" s="262"/>
      <c r="D19" s="262"/>
      <c r="E19" s="263"/>
      <c r="F19" s="261"/>
      <c r="G19" s="262"/>
      <c r="H19" s="262"/>
      <c r="I19" s="262"/>
      <c r="J19" s="263"/>
      <c r="K19" s="261"/>
      <c r="L19" s="262"/>
      <c r="M19" s="262"/>
      <c r="N19" s="262"/>
      <c r="O19" s="263"/>
      <c r="P19" s="261"/>
      <c r="Q19" s="262"/>
      <c r="R19" s="262"/>
      <c r="S19" s="262"/>
      <c r="T19" s="263"/>
      <c r="W19" s="69"/>
    </row>
    <row r="20" spans="1:23" ht="16.5" customHeight="1" x14ac:dyDescent="0.3">
      <c r="A20" s="10" t="s">
        <v>11</v>
      </c>
      <c r="B20" s="11" t="s">
        <v>12</v>
      </c>
      <c r="C20" s="11" t="s">
        <v>13</v>
      </c>
      <c r="D20" s="11" t="s">
        <v>14</v>
      </c>
      <c r="E20" s="12" t="s">
        <v>15</v>
      </c>
      <c r="F20" s="10" t="s">
        <v>11</v>
      </c>
      <c r="G20" s="11" t="s">
        <v>12</v>
      </c>
      <c r="H20" s="11" t="s">
        <v>13</v>
      </c>
      <c r="I20" s="11" t="s">
        <v>14</v>
      </c>
      <c r="J20" s="12" t="s">
        <v>15</v>
      </c>
      <c r="K20" s="10" t="s">
        <v>11</v>
      </c>
      <c r="L20" s="11" t="s">
        <v>12</v>
      </c>
      <c r="M20" s="11" t="s">
        <v>13</v>
      </c>
      <c r="N20" s="11" t="s">
        <v>14</v>
      </c>
      <c r="O20" s="12" t="s">
        <v>15</v>
      </c>
      <c r="P20" s="10" t="s">
        <v>11</v>
      </c>
      <c r="Q20" s="11" t="s">
        <v>12</v>
      </c>
      <c r="R20" s="11" t="s">
        <v>13</v>
      </c>
      <c r="S20" s="11" t="s">
        <v>14</v>
      </c>
      <c r="T20" s="12" t="s">
        <v>15</v>
      </c>
      <c r="W20" s="69"/>
    </row>
    <row r="21" spans="1:23" ht="16.5" customHeight="1" x14ac:dyDescent="0.3">
      <c r="A21" s="85"/>
      <c r="B21" s="86"/>
      <c r="C21" s="87"/>
      <c r="D21" s="87"/>
      <c r="E21" s="74" t="str">
        <f>IF(D21="","",(((D21-RIGHT(D21,2))/100)+(RIGHT(D21,2)/60)-(((C21-RIGHT(C21,2))/100)+(RIGHT(C21,2)/60))))</f>
        <v/>
      </c>
      <c r="F21" s="85"/>
      <c r="G21" s="86"/>
      <c r="H21" s="87"/>
      <c r="I21" s="87"/>
      <c r="J21" s="74" t="str">
        <f t="shared" ref="J21:J27" si="0">IF(I21="","",(((I21-RIGHT(I21,2))/100)+(RIGHT(I21,2)/60)-(((H21-RIGHT(H21,2))/100)+(RIGHT(H21,2)/60))))</f>
        <v/>
      </c>
      <c r="K21" s="85"/>
      <c r="L21" s="86"/>
      <c r="M21" s="87"/>
      <c r="N21" s="87"/>
      <c r="O21" s="74" t="str">
        <f t="shared" ref="O21:O27" si="1">IF(N21="","",(((N21-RIGHT(N21,2))/100)+(RIGHT(N21,2)/60)-(((M21-RIGHT(M21,2))/100)+(RIGHT(M21,2)/60))))</f>
        <v/>
      </c>
      <c r="P21" s="85"/>
      <c r="Q21" s="86"/>
      <c r="R21" s="87"/>
      <c r="S21" s="87"/>
      <c r="T21" s="74" t="str">
        <f t="shared" ref="T21:T27" si="2">IF(S21="","",(((S21-RIGHT(S21,2))/100)+(RIGHT(S21,2)/60)-(((R21-RIGHT(R21,2))/100)+(RIGHT(R21,2)/60))))</f>
        <v/>
      </c>
    </row>
    <row r="22" spans="1:23" ht="16.5" customHeight="1" x14ac:dyDescent="0.3">
      <c r="A22" s="85"/>
      <c r="B22" s="86"/>
      <c r="C22" s="87"/>
      <c r="D22" s="87"/>
      <c r="E22" s="74" t="str">
        <f t="shared" ref="E22:E27" si="3">IF(D22="","",(((D22-RIGHT(D22,2))/100)+(RIGHT(D22,2)/60)-(((C22-RIGHT(C22,2))/100)+(RIGHT(C22,2)/60))))</f>
        <v/>
      </c>
      <c r="F22" s="85"/>
      <c r="G22" s="86"/>
      <c r="H22" s="87"/>
      <c r="I22" s="87"/>
      <c r="J22" s="74" t="str">
        <f t="shared" si="0"/>
        <v/>
      </c>
      <c r="K22" s="85"/>
      <c r="L22" s="86"/>
      <c r="M22" s="87"/>
      <c r="N22" s="87"/>
      <c r="O22" s="74" t="str">
        <f t="shared" si="1"/>
        <v/>
      </c>
      <c r="P22" s="85"/>
      <c r="Q22" s="86"/>
      <c r="R22" s="87"/>
      <c r="S22" s="87"/>
      <c r="T22" s="74" t="str">
        <f t="shared" si="2"/>
        <v/>
      </c>
    </row>
    <row r="23" spans="1:23" ht="16.5" customHeight="1" x14ac:dyDescent="0.3">
      <c r="A23" s="85"/>
      <c r="B23" s="86"/>
      <c r="C23" s="87"/>
      <c r="D23" s="87"/>
      <c r="E23" s="74" t="str">
        <f t="shared" si="3"/>
        <v/>
      </c>
      <c r="F23" s="85"/>
      <c r="G23" s="86"/>
      <c r="H23" s="87"/>
      <c r="I23" s="87"/>
      <c r="J23" s="74" t="str">
        <f t="shared" si="0"/>
        <v/>
      </c>
      <c r="K23" s="85"/>
      <c r="L23" s="86"/>
      <c r="M23" s="87"/>
      <c r="N23" s="87"/>
      <c r="O23" s="74" t="str">
        <f t="shared" si="1"/>
        <v/>
      </c>
      <c r="P23" s="85"/>
      <c r="Q23" s="86"/>
      <c r="R23" s="87"/>
      <c r="S23" s="87"/>
      <c r="T23" s="74" t="str">
        <f t="shared" si="2"/>
        <v/>
      </c>
    </row>
    <row r="24" spans="1:23" ht="16.5" customHeight="1" x14ac:dyDescent="0.3">
      <c r="A24" s="85"/>
      <c r="B24" s="86"/>
      <c r="C24" s="87"/>
      <c r="D24" s="87"/>
      <c r="E24" s="74" t="str">
        <f t="shared" si="3"/>
        <v/>
      </c>
      <c r="F24" s="85"/>
      <c r="G24" s="86"/>
      <c r="H24" s="87"/>
      <c r="I24" s="87"/>
      <c r="J24" s="74" t="str">
        <f t="shared" si="0"/>
        <v/>
      </c>
      <c r="K24" s="85"/>
      <c r="L24" s="86"/>
      <c r="M24" s="87"/>
      <c r="N24" s="87"/>
      <c r="O24" s="74" t="str">
        <f t="shared" si="1"/>
        <v/>
      </c>
      <c r="P24" s="85"/>
      <c r="Q24" s="86"/>
      <c r="R24" s="87"/>
      <c r="S24" s="87"/>
      <c r="T24" s="74" t="str">
        <f t="shared" si="2"/>
        <v/>
      </c>
    </row>
    <row r="25" spans="1:23" ht="16.5" customHeight="1" x14ac:dyDescent="0.3">
      <c r="A25" s="85"/>
      <c r="B25" s="86"/>
      <c r="C25" s="87"/>
      <c r="D25" s="87"/>
      <c r="E25" s="74" t="str">
        <f t="shared" si="3"/>
        <v/>
      </c>
      <c r="F25" s="85"/>
      <c r="G25" s="86"/>
      <c r="H25" s="87"/>
      <c r="I25" s="87"/>
      <c r="J25" s="74" t="str">
        <f t="shared" si="0"/>
        <v/>
      </c>
      <c r="K25" s="85"/>
      <c r="L25" s="86"/>
      <c r="M25" s="87"/>
      <c r="N25" s="87"/>
      <c r="O25" s="74" t="str">
        <f t="shared" si="1"/>
        <v/>
      </c>
      <c r="P25" s="85"/>
      <c r="Q25" s="86"/>
      <c r="R25" s="87"/>
      <c r="S25" s="87"/>
      <c r="T25" s="74" t="str">
        <f t="shared" si="2"/>
        <v/>
      </c>
    </row>
    <row r="26" spans="1:23" ht="16.5" customHeight="1" x14ac:dyDescent="0.3">
      <c r="A26" s="85"/>
      <c r="B26" s="86"/>
      <c r="C26" s="87"/>
      <c r="D26" s="87"/>
      <c r="E26" s="74" t="str">
        <f t="shared" si="3"/>
        <v/>
      </c>
      <c r="F26" s="85"/>
      <c r="G26" s="86"/>
      <c r="H26" s="87"/>
      <c r="I26" s="87"/>
      <c r="J26" s="74" t="str">
        <f t="shared" si="0"/>
        <v/>
      </c>
      <c r="K26" s="85"/>
      <c r="L26" s="86"/>
      <c r="M26" s="87"/>
      <c r="N26" s="87"/>
      <c r="O26" s="74" t="str">
        <f t="shared" si="1"/>
        <v/>
      </c>
      <c r="P26" s="85"/>
      <c r="Q26" s="86"/>
      <c r="R26" s="87"/>
      <c r="S26" s="87"/>
      <c r="T26" s="74" t="str">
        <f t="shared" si="2"/>
        <v/>
      </c>
    </row>
    <row r="27" spans="1:23" ht="16.5" customHeight="1" x14ac:dyDescent="0.3">
      <c r="A27" s="85"/>
      <c r="B27" s="86"/>
      <c r="C27" s="87"/>
      <c r="D27" s="87"/>
      <c r="E27" s="74" t="str">
        <f t="shared" si="3"/>
        <v/>
      </c>
      <c r="F27" s="85"/>
      <c r="G27" s="86"/>
      <c r="H27" s="87"/>
      <c r="I27" s="87"/>
      <c r="J27" s="74" t="str">
        <f t="shared" si="0"/>
        <v/>
      </c>
      <c r="K27" s="85"/>
      <c r="L27" s="86"/>
      <c r="M27" s="87"/>
      <c r="N27" s="87"/>
      <c r="O27" s="74" t="str">
        <f t="shared" si="1"/>
        <v/>
      </c>
      <c r="P27" s="85"/>
      <c r="Q27" s="86"/>
      <c r="R27" s="87"/>
      <c r="S27" s="87"/>
      <c r="T27" s="74" t="str">
        <f t="shared" si="2"/>
        <v/>
      </c>
    </row>
    <row r="28" spans="1:23" ht="16.5" customHeight="1" thickBot="1" x14ac:dyDescent="0.35">
      <c r="A28" s="83" t="s">
        <v>349</v>
      </c>
      <c r="B28" s="84">
        <f>+'Employee Info'!B3</f>
        <v>2018</v>
      </c>
      <c r="C28" s="251" t="s">
        <v>343</v>
      </c>
      <c r="D28" s="252"/>
      <c r="E28" s="82">
        <f>SUM(E21:E27)</f>
        <v>0</v>
      </c>
      <c r="F28" s="83" t="s">
        <v>349</v>
      </c>
      <c r="G28" s="84">
        <f>+'Employee Info'!B3</f>
        <v>2018</v>
      </c>
      <c r="H28" s="251" t="s">
        <v>343</v>
      </c>
      <c r="I28" s="252"/>
      <c r="J28" s="82">
        <f>SUM(J21:J27)</f>
        <v>0</v>
      </c>
      <c r="K28" s="83" t="s">
        <v>349</v>
      </c>
      <c r="L28" s="84">
        <f>+'Employee Info'!B3</f>
        <v>2018</v>
      </c>
      <c r="M28" s="251" t="s">
        <v>343</v>
      </c>
      <c r="N28" s="252"/>
      <c r="O28" s="82">
        <f>SUM(O21:O27)</f>
        <v>0</v>
      </c>
      <c r="P28" s="83" t="s">
        <v>349</v>
      </c>
      <c r="Q28" s="84">
        <f>+'Employee Info'!B3</f>
        <v>2018</v>
      </c>
      <c r="R28" s="251" t="s">
        <v>343</v>
      </c>
      <c r="S28" s="252"/>
      <c r="T28" s="82">
        <f>SUM(T21:T27)</f>
        <v>0</v>
      </c>
    </row>
    <row r="29" spans="1:23" ht="12" customHeight="1" thickBot="1" x14ac:dyDescent="0.35">
      <c r="A29" s="247" t="s">
        <v>358</v>
      </c>
      <c r="B29" s="248"/>
      <c r="C29" s="248"/>
      <c r="D29" s="248"/>
      <c r="E29" s="248"/>
      <c r="F29" s="248"/>
      <c r="G29" s="248"/>
      <c r="H29" s="248"/>
      <c r="I29" s="248"/>
      <c r="J29" s="248"/>
      <c r="K29" s="248"/>
      <c r="L29" s="248"/>
      <c r="M29" s="248"/>
      <c r="N29" s="248"/>
      <c r="O29" s="248"/>
      <c r="P29" s="249" t="s">
        <v>344</v>
      </c>
      <c r="Q29" s="250"/>
      <c r="R29" s="250"/>
      <c r="S29" s="75" t="str">
        <f>IF(A11="","",IF(F17="",(+D17*E28),IF(K17="",((+D17*E28)+(I17*J28)),IF(P17="",((+D17*E28)+(I17*J28)+(N17*O28)),((+D17*E28)+(+I17*J28)+(N17*O28)+(S17*T28))))))</f>
        <v/>
      </c>
      <c r="T29" s="76" t="str">
        <f>IF(A11="","",SUM(E28,J28,O28,T28))</f>
        <v/>
      </c>
    </row>
    <row r="30" spans="1:23" ht="12" customHeight="1" x14ac:dyDescent="0.3">
      <c r="A30" s="353" t="s">
        <v>16</v>
      </c>
      <c r="B30" s="354"/>
      <c r="C30" s="354"/>
      <c r="D30" s="354"/>
      <c r="E30" s="354"/>
      <c r="F30" s="354"/>
      <c r="G30" s="354"/>
      <c r="H30" s="354"/>
      <c r="I30" s="354"/>
      <c r="J30" s="354"/>
      <c r="K30" s="354"/>
      <c r="L30" s="354"/>
      <c r="M30" s="355"/>
      <c r="N30" s="356" t="s">
        <v>46</v>
      </c>
      <c r="O30" s="357"/>
      <c r="P30" s="357"/>
      <c r="Q30" s="357"/>
      <c r="R30" s="357"/>
      <c r="S30" s="357"/>
      <c r="T30" s="358"/>
    </row>
    <row r="31" spans="1:23" ht="30" customHeight="1" x14ac:dyDescent="0.3">
      <c r="A31" s="7" t="s">
        <v>17</v>
      </c>
      <c r="B31" s="1" t="s">
        <v>18</v>
      </c>
      <c r="C31" s="359" t="s">
        <v>19</v>
      </c>
      <c r="D31" s="360"/>
      <c r="E31" s="360"/>
      <c r="F31" s="360"/>
      <c r="G31" s="361"/>
      <c r="H31" s="359" t="s">
        <v>20</v>
      </c>
      <c r="I31" s="361"/>
      <c r="J31" s="359" t="s">
        <v>21</v>
      </c>
      <c r="K31" s="361"/>
      <c r="L31" s="359" t="s">
        <v>22</v>
      </c>
      <c r="M31" s="362"/>
      <c r="N31" s="357"/>
      <c r="O31" s="357"/>
      <c r="P31" s="357"/>
      <c r="Q31" s="357"/>
      <c r="R31" s="357"/>
      <c r="S31" s="357"/>
      <c r="T31" s="358"/>
    </row>
    <row r="32" spans="1:23" ht="15.75" customHeight="1" x14ac:dyDescent="0.3">
      <c r="A32" s="89"/>
      <c r="B32" s="90"/>
      <c r="C32" s="257"/>
      <c r="D32" s="319"/>
      <c r="E32" s="319"/>
      <c r="F32" s="319"/>
      <c r="G32" s="320"/>
      <c r="H32" s="253"/>
      <c r="I32" s="254"/>
      <c r="J32" s="253"/>
      <c r="K32" s="254"/>
      <c r="L32" s="255"/>
      <c r="M32" s="256"/>
      <c r="N32" s="357"/>
      <c r="O32" s="357"/>
      <c r="P32" s="357"/>
      <c r="Q32" s="357"/>
      <c r="R32" s="357"/>
      <c r="S32" s="357"/>
      <c r="T32" s="358"/>
    </row>
    <row r="33" spans="1:20" ht="15.75" customHeight="1" x14ac:dyDescent="0.3">
      <c r="A33" s="89"/>
      <c r="B33" s="90"/>
      <c r="C33" s="257"/>
      <c r="D33" s="319"/>
      <c r="E33" s="319"/>
      <c r="F33" s="319"/>
      <c r="G33" s="320"/>
      <c r="H33" s="253"/>
      <c r="I33" s="254"/>
      <c r="J33" s="253"/>
      <c r="K33" s="254"/>
      <c r="L33" s="255"/>
      <c r="M33" s="256"/>
      <c r="N33" s="357"/>
      <c r="O33" s="357"/>
      <c r="P33" s="357"/>
      <c r="Q33" s="357"/>
      <c r="R33" s="357"/>
      <c r="S33" s="357"/>
      <c r="T33" s="358"/>
    </row>
    <row r="34" spans="1:20" ht="15.75" customHeight="1" x14ac:dyDescent="0.3">
      <c r="A34" s="89"/>
      <c r="B34" s="90"/>
      <c r="C34" s="257"/>
      <c r="D34" s="319"/>
      <c r="E34" s="319"/>
      <c r="F34" s="319"/>
      <c r="G34" s="320"/>
      <c r="H34" s="253"/>
      <c r="I34" s="254"/>
      <c r="J34" s="253"/>
      <c r="K34" s="254"/>
      <c r="L34" s="255"/>
      <c r="M34" s="256"/>
      <c r="N34" s="357"/>
      <c r="O34" s="357"/>
      <c r="P34" s="357"/>
      <c r="Q34" s="357"/>
      <c r="R34" s="357"/>
      <c r="S34" s="357"/>
      <c r="T34" s="358"/>
    </row>
    <row r="35" spans="1:20" ht="15.75" customHeight="1" x14ac:dyDescent="0.3">
      <c r="A35" s="91"/>
      <c r="B35" s="92"/>
      <c r="C35" s="257"/>
      <c r="D35" s="258"/>
      <c r="E35" s="258"/>
      <c r="F35" s="258"/>
      <c r="G35" s="259"/>
      <c r="H35" s="253"/>
      <c r="I35" s="260"/>
      <c r="J35" s="253"/>
      <c r="K35" s="260"/>
      <c r="L35" s="255"/>
      <c r="M35" s="321"/>
      <c r="N35" s="357"/>
      <c r="O35" s="357"/>
      <c r="P35" s="357"/>
      <c r="Q35" s="357"/>
      <c r="R35" s="357"/>
      <c r="S35" s="357"/>
      <c r="T35" s="358"/>
    </row>
    <row r="36" spans="1:20" ht="15.75" customHeight="1" x14ac:dyDescent="0.3">
      <c r="A36" s="91"/>
      <c r="B36" s="92"/>
      <c r="C36" s="257"/>
      <c r="D36" s="258"/>
      <c r="E36" s="258"/>
      <c r="F36" s="258"/>
      <c r="G36" s="259"/>
      <c r="H36" s="253"/>
      <c r="I36" s="260"/>
      <c r="J36" s="253"/>
      <c r="K36" s="260"/>
      <c r="L36" s="255"/>
      <c r="M36" s="321"/>
      <c r="N36" s="357"/>
      <c r="O36" s="357"/>
      <c r="P36" s="357"/>
      <c r="Q36" s="357"/>
      <c r="R36" s="357"/>
      <c r="S36" s="357"/>
      <c r="T36" s="358"/>
    </row>
    <row r="37" spans="1:20" ht="15.75" customHeight="1" thickBot="1" x14ac:dyDescent="0.35">
      <c r="A37" s="91"/>
      <c r="B37" s="92"/>
      <c r="C37" s="240"/>
      <c r="D37" s="241"/>
      <c r="E37" s="241"/>
      <c r="F37" s="241"/>
      <c r="G37" s="242"/>
      <c r="H37" s="243"/>
      <c r="I37" s="244"/>
      <c r="J37" s="243"/>
      <c r="K37" s="244"/>
      <c r="L37" s="245"/>
      <c r="M37" s="246"/>
      <c r="N37" s="357"/>
      <c r="O37" s="357"/>
      <c r="P37" s="357"/>
      <c r="Q37" s="357"/>
      <c r="R37" s="357"/>
      <c r="S37" s="357"/>
      <c r="T37" s="358"/>
    </row>
    <row r="38" spans="1:20" ht="15.75" customHeight="1" thickBot="1" x14ac:dyDescent="0.35">
      <c r="A38" s="347" t="s">
        <v>23</v>
      </c>
      <c r="B38" s="348"/>
      <c r="C38" s="348"/>
      <c r="D38" s="348"/>
      <c r="E38" s="348"/>
      <c r="F38" s="348"/>
      <c r="G38" s="348"/>
      <c r="H38" s="349" t="str">
        <f>IF(H32="","",SUM(H32:I37))</f>
        <v/>
      </c>
      <c r="I38" s="349"/>
      <c r="J38" s="349" t="str">
        <f>IF(J32="","",SUM(J32:K37))</f>
        <v/>
      </c>
      <c r="K38" s="349"/>
      <c r="L38" s="350"/>
      <c r="M38" s="351"/>
      <c r="N38" s="325" t="s">
        <v>24</v>
      </c>
      <c r="O38" s="326"/>
      <c r="P38" s="326"/>
      <c r="Q38" s="326"/>
      <c r="R38" s="326"/>
      <c r="S38" s="326"/>
      <c r="T38" s="327"/>
    </row>
    <row r="39" spans="1:20" ht="12" customHeight="1" x14ac:dyDescent="0.3">
      <c r="A39" s="328" t="s">
        <v>25</v>
      </c>
      <c r="B39" s="329"/>
      <c r="C39" s="329"/>
      <c r="D39" s="329"/>
      <c r="E39" s="329"/>
      <c r="F39" s="329"/>
      <c r="G39" s="329"/>
      <c r="H39" s="329"/>
      <c r="I39" s="329"/>
      <c r="J39" s="329"/>
      <c r="K39" s="329"/>
      <c r="L39" s="329"/>
      <c r="M39" s="330"/>
      <c r="N39" s="331"/>
      <c r="O39" s="332"/>
      <c r="P39" s="332"/>
      <c r="Q39" s="332"/>
      <c r="R39" s="332"/>
      <c r="S39" s="332"/>
      <c r="T39" s="333"/>
    </row>
    <row r="40" spans="1:20" ht="3.75" customHeight="1" thickBot="1" x14ac:dyDescent="0.35">
      <c r="A40" s="337"/>
      <c r="B40" s="338"/>
      <c r="C40" s="338"/>
      <c r="D40" s="338"/>
      <c r="E40" s="338"/>
      <c r="F40" s="338"/>
      <c r="G40" s="338"/>
      <c r="H40" s="338"/>
      <c r="I40" s="338"/>
      <c r="J40" s="338"/>
      <c r="K40" s="338"/>
      <c r="L40" s="338"/>
      <c r="M40" s="339"/>
      <c r="N40" s="334"/>
      <c r="O40" s="335"/>
      <c r="P40" s="335"/>
      <c r="Q40" s="335"/>
      <c r="R40" s="335"/>
      <c r="S40" s="335"/>
      <c r="T40" s="336"/>
    </row>
    <row r="41" spans="1:20" ht="10.5" customHeight="1" x14ac:dyDescent="0.3">
      <c r="A41" s="340"/>
      <c r="B41" s="338"/>
      <c r="C41" s="338"/>
      <c r="D41" s="338"/>
      <c r="E41" s="338"/>
      <c r="F41" s="338"/>
      <c r="G41" s="338"/>
      <c r="H41" s="338"/>
      <c r="I41" s="338"/>
      <c r="J41" s="338"/>
      <c r="K41" s="338"/>
      <c r="L41" s="338"/>
      <c r="M41" s="339"/>
      <c r="N41" s="324" t="s">
        <v>26</v>
      </c>
      <c r="O41" s="324"/>
      <c r="P41" s="324"/>
      <c r="Q41" s="324"/>
      <c r="R41" s="324"/>
      <c r="S41" s="324"/>
      <c r="T41" s="324"/>
    </row>
    <row r="42" spans="1:20" ht="17.25" customHeight="1" thickBot="1" x14ac:dyDescent="0.35">
      <c r="A42" s="340"/>
      <c r="B42" s="338"/>
      <c r="C42" s="338"/>
      <c r="D42" s="338"/>
      <c r="E42" s="338"/>
      <c r="F42" s="338"/>
      <c r="G42" s="338"/>
      <c r="H42" s="338"/>
      <c r="I42" s="338"/>
      <c r="J42" s="338"/>
      <c r="K42" s="338"/>
      <c r="L42" s="338"/>
      <c r="M42" s="339"/>
      <c r="N42" s="352"/>
      <c r="O42" s="335"/>
      <c r="P42" s="335"/>
      <c r="Q42" s="335"/>
      <c r="R42" s="335"/>
      <c r="S42" s="335"/>
      <c r="T42" s="336"/>
    </row>
    <row r="43" spans="1:20" ht="11.25" customHeight="1" thickBot="1" x14ac:dyDescent="0.35">
      <c r="A43" s="341"/>
      <c r="B43" s="342"/>
      <c r="C43" s="342"/>
      <c r="D43" s="342"/>
      <c r="E43" s="342"/>
      <c r="F43" s="342"/>
      <c r="G43" s="342"/>
      <c r="H43" s="342"/>
      <c r="I43" s="342"/>
      <c r="J43" s="342"/>
      <c r="K43" s="342"/>
      <c r="L43" s="342"/>
      <c r="M43" s="343"/>
      <c r="N43" s="344" t="s">
        <v>45</v>
      </c>
      <c r="O43" s="345"/>
      <c r="P43" s="345"/>
      <c r="Q43" s="345"/>
      <c r="R43" s="345"/>
      <c r="S43" s="345"/>
      <c r="T43" s="346"/>
    </row>
    <row r="44" spans="1:20" ht="13.9" customHeight="1" x14ac:dyDescent="0.3">
      <c r="A44" s="2" t="s">
        <v>27</v>
      </c>
      <c r="O44" s="9" t="s">
        <v>44</v>
      </c>
    </row>
    <row r="45" spans="1:20" ht="13.9" customHeight="1" x14ac:dyDescent="0.3">
      <c r="A45" t="s">
        <v>28</v>
      </c>
      <c r="O45" s="322" t="s">
        <v>428</v>
      </c>
      <c r="P45" s="322"/>
      <c r="Q45" s="322"/>
      <c r="R45" s="322"/>
      <c r="S45" s="322"/>
      <c r="T45" s="323"/>
    </row>
    <row r="46" spans="1:20" ht="13.9" customHeight="1" x14ac:dyDescent="0.3">
      <c r="A46" s="3" t="s">
        <v>29</v>
      </c>
      <c r="O46" s="322" t="s">
        <v>420</v>
      </c>
      <c r="P46" s="322"/>
      <c r="Q46" s="322"/>
      <c r="R46" s="322"/>
      <c r="S46" s="322"/>
      <c r="T46" s="311"/>
    </row>
    <row r="47" spans="1:20" ht="13.9" customHeight="1" x14ac:dyDescent="0.3"/>
    <row r="48" spans="1:20" ht="13.5" thickBot="1" x14ac:dyDescent="0.35"/>
    <row r="49" spans="13:16" x14ac:dyDescent="0.3">
      <c r="M49" s="315" t="s">
        <v>350</v>
      </c>
      <c r="N49" s="316"/>
      <c r="O49" s="316"/>
      <c r="P49" s="317"/>
    </row>
    <row r="50" spans="13:16" ht="12.75" customHeight="1" x14ac:dyDescent="0.3">
      <c r="M50" s="310" t="s">
        <v>340</v>
      </c>
      <c r="N50" s="311"/>
      <c r="O50" s="70" t="s">
        <v>336</v>
      </c>
      <c r="P50" s="72" t="b">
        <v>0</v>
      </c>
    </row>
    <row r="51" spans="13:16" x14ac:dyDescent="0.3">
      <c r="M51" s="312"/>
      <c r="N51" s="311"/>
      <c r="O51" s="70" t="s">
        <v>337</v>
      </c>
      <c r="P51" s="72" t="b">
        <v>0</v>
      </c>
    </row>
    <row r="52" spans="13:16" x14ac:dyDescent="0.3">
      <c r="M52" s="312"/>
      <c r="N52" s="311"/>
      <c r="O52" s="70" t="s">
        <v>338</v>
      </c>
      <c r="P52" s="72" t="b">
        <v>0</v>
      </c>
    </row>
    <row r="53" spans="13:16" ht="13.5" thickBot="1" x14ac:dyDescent="0.35">
      <c r="M53" s="313"/>
      <c r="N53" s="314"/>
      <c r="O53" s="71" t="s">
        <v>339</v>
      </c>
      <c r="P53" s="73" t="b">
        <v>0</v>
      </c>
    </row>
  </sheetData>
  <sheetProtection sheet="1" objects="1" scenarios="1" selectLockedCells="1"/>
  <mergeCells count="131">
    <mergeCell ref="A4:G4"/>
    <mergeCell ref="H4:I4"/>
    <mergeCell ref="J4:K4"/>
    <mergeCell ref="L4:M4"/>
    <mergeCell ref="N4:T4"/>
    <mergeCell ref="A5:L5"/>
    <mergeCell ref="M5:P5"/>
    <mergeCell ref="Q5:T5"/>
    <mergeCell ref="A1:M2"/>
    <mergeCell ref="N1:T1"/>
    <mergeCell ref="N2:T2"/>
    <mergeCell ref="A3:G3"/>
    <mergeCell ref="H3:M3"/>
    <mergeCell ref="N3:T3"/>
    <mergeCell ref="A9:E9"/>
    <mergeCell ref="F9:G9"/>
    <mergeCell ref="H9:J9"/>
    <mergeCell ref="K9:L9"/>
    <mergeCell ref="N9:O9"/>
    <mergeCell ref="P9:Q9"/>
    <mergeCell ref="A6:L6"/>
    <mergeCell ref="M6:P6"/>
    <mergeCell ref="Q6:T6"/>
    <mergeCell ref="A7:T7"/>
    <mergeCell ref="A8:E8"/>
    <mergeCell ref="F8:J8"/>
    <mergeCell ref="K8:O8"/>
    <mergeCell ref="P8:T8"/>
    <mergeCell ref="A12:E12"/>
    <mergeCell ref="F12:J12"/>
    <mergeCell ref="K12:O12"/>
    <mergeCell ref="P12:T12"/>
    <mergeCell ref="A13:E13"/>
    <mergeCell ref="F13:J13"/>
    <mergeCell ref="K13:O13"/>
    <mergeCell ref="P13:T13"/>
    <mergeCell ref="A10:E10"/>
    <mergeCell ref="F10:J10"/>
    <mergeCell ref="K10:O10"/>
    <mergeCell ref="P10:T10"/>
    <mergeCell ref="A11:E11"/>
    <mergeCell ref="F11:J11"/>
    <mergeCell ref="K11:O11"/>
    <mergeCell ref="P11:T11"/>
    <mergeCell ref="P14:Q14"/>
    <mergeCell ref="R14:T14"/>
    <mergeCell ref="A15:B15"/>
    <mergeCell ref="D15:E15"/>
    <mergeCell ref="F15:G15"/>
    <mergeCell ref="I15:J15"/>
    <mergeCell ref="K15:L15"/>
    <mergeCell ref="N15:O15"/>
    <mergeCell ref="P15:Q15"/>
    <mergeCell ref="S15:T15"/>
    <mergeCell ref="A14:B14"/>
    <mergeCell ref="C14:E14"/>
    <mergeCell ref="F14:G14"/>
    <mergeCell ref="H14:J14"/>
    <mergeCell ref="K14:L14"/>
    <mergeCell ref="M14:O14"/>
    <mergeCell ref="P16:Q16"/>
    <mergeCell ref="S16:T16"/>
    <mergeCell ref="D17:E17"/>
    <mergeCell ref="I17:J17"/>
    <mergeCell ref="N17:O17"/>
    <mergeCell ref="S17:T17"/>
    <mergeCell ref="A16:B16"/>
    <mergeCell ref="D16:E16"/>
    <mergeCell ref="F16:G16"/>
    <mergeCell ref="I16:J16"/>
    <mergeCell ref="K16:L16"/>
    <mergeCell ref="N16:O16"/>
    <mergeCell ref="C28:D28"/>
    <mergeCell ref="H28:I28"/>
    <mergeCell ref="M28:N28"/>
    <mergeCell ref="R28:S28"/>
    <mergeCell ref="A29:O29"/>
    <mergeCell ref="P29:R29"/>
    <mergeCell ref="A18:E18"/>
    <mergeCell ref="F18:J18"/>
    <mergeCell ref="K18:O18"/>
    <mergeCell ref="P18:T18"/>
    <mergeCell ref="A19:E19"/>
    <mergeCell ref="F19:J19"/>
    <mergeCell ref="K19:O19"/>
    <mergeCell ref="P19:T19"/>
    <mergeCell ref="A30:M30"/>
    <mergeCell ref="N30:T37"/>
    <mergeCell ref="C31:G31"/>
    <mergeCell ref="H31:I31"/>
    <mergeCell ref="J31:K31"/>
    <mergeCell ref="L31:M31"/>
    <mergeCell ref="C32:G32"/>
    <mergeCell ref="H32:I32"/>
    <mergeCell ref="J32:K32"/>
    <mergeCell ref="L32:M32"/>
    <mergeCell ref="C37:G37"/>
    <mergeCell ref="H37:I37"/>
    <mergeCell ref="J37:K37"/>
    <mergeCell ref="L37:M37"/>
    <mergeCell ref="C33:G33"/>
    <mergeCell ref="H33:I33"/>
    <mergeCell ref="J33:K33"/>
    <mergeCell ref="L33:M33"/>
    <mergeCell ref="C34:G34"/>
    <mergeCell ref="H34:I34"/>
    <mergeCell ref="J34:K34"/>
    <mergeCell ref="L34:M34"/>
    <mergeCell ref="C35:G35"/>
    <mergeCell ref="H35:I35"/>
    <mergeCell ref="J35:K35"/>
    <mergeCell ref="L35:M35"/>
    <mergeCell ref="M49:P49"/>
    <mergeCell ref="M50:N53"/>
    <mergeCell ref="N38:T38"/>
    <mergeCell ref="A39:M39"/>
    <mergeCell ref="N39:T40"/>
    <mergeCell ref="A40:M43"/>
    <mergeCell ref="N41:T41"/>
    <mergeCell ref="N42:T42"/>
    <mergeCell ref="N43:T43"/>
    <mergeCell ref="O45:T45"/>
    <mergeCell ref="O46:T46"/>
    <mergeCell ref="A38:G38"/>
    <mergeCell ref="H38:I38"/>
    <mergeCell ref="J38:K38"/>
    <mergeCell ref="L38:M38"/>
    <mergeCell ref="L36:M36"/>
    <mergeCell ref="J36:K36"/>
    <mergeCell ref="H36:I36"/>
    <mergeCell ref="C36:G36"/>
  </mergeCells>
  <pageMargins left="0.7" right="0.7" top="0.75" bottom="0.75" header="0.3" footer="0.3"/>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ltText="Casual">
                <anchor moveWithCells="1">
                  <from>
                    <xdr:col>6</xdr:col>
                    <xdr:colOff>533400</xdr:colOff>
                    <xdr:row>2</xdr:row>
                    <xdr:rowOff>88900</xdr:rowOff>
                  </from>
                  <to>
                    <xdr:col>8</xdr:col>
                    <xdr:colOff>336550</xdr:colOff>
                    <xdr:row>4</xdr:row>
                    <xdr:rowOff>31750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8</xdr:col>
                    <xdr:colOff>527050</xdr:colOff>
                    <xdr:row>3</xdr:row>
                    <xdr:rowOff>12700</xdr:rowOff>
                  </from>
                  <to>
                    <xdr:col>10</xdr:col>
                    <xdr:colOff>298450</xdr:colOff>
                    <xdr:row>3</xdr:row>
                    <xdr:rowOff>222250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10</xdr:col>
                    <xdr:colOff>438150</xdr:colOff>
                    <xdr:row>3</xdr:row>
                    <xdr:rowOff>0</xdr:rowOff>
                  </from>
                  <to>
                    <xdr:col>12</xdr:col>
                    <xdr:colOff>228600</xdr:colOff>
                    <xdr:row>3</xdr:row>
                    <xdr:rowOff>222250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7</xdr:col>
                    <xdr:colOff>0</xdr:colOff>
                    <xdr:row>7</xdr:row>
                    <xdr:rowOff>114300</xdr:rowOff>
                  </from>
                  <to>
                    <xdr:col>7</xdr:col>
                    <xdr:colOff>342900</xdr:colOff>
                    <xdr:row>9</xdr:row>
                    <xdr:rowOff>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11</xdr:col>
                    <xdr:colOff>514350</xdr:colOff>
                    <xdr:row>7</xdr:row>
                    <xdr:rowOff>127000</xdr:rowOff>
                  </from>
                  <to>
                    <xdr:col>12</xdr:col>
                    <xdr:colOff>247650</xdr:colOff>
                    <xdr:row>9</xdr:row>
                    <xdr:rowOff>12700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12</xdr:col>
                    <xdr:colOff>527050</xdr:colOff>
                    <xdr:row>7</xdr:row>
                    <xdr:rowOff>127000</xdr:rowOff>
                  </from>
                  <to>
                    <xdr:col>13</xdr:col>
                    <xdr:colOff>298450</xdr:colOff>
                    <xdr:row>9</xdr:row>
                    <xdr:rowOff>12700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16</xdr:col>
                    <xdr:colOff>419100</xdr:colOff>
                    <xdr:row>7</xdr:row>
                    <xdr:rowOff>127000</xdr:rowOff>
                  </from>
                  <to>
                    <xdr:col>17</xdr:col>
                    <xdr:colOff>228600</xdr:colOff>
                    <xdr:row>9</xdr:row>
                    <xdr:rowOff>12700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18</xdr:col>
                    <xdr:colOff>514350</xdr:colOff>
                    <xdr:row>7</xdr:row>
                    <xdr:rowOff>127000</xdr:rowOff>
                  </from>
                  <to>
                    <xdr:col>19</xdr:col>
                    <xdr:colOff>285750</xdr:colOff>
                    <xdr:row>9</xdr:row>
                    <xdr:rowOff>12700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17</xdr:col>
                    <xdr:colOff>508000</xdr:colOff>
                    <xdr:row>7</xdr:row>
                    <xdr:rowOff>114300</xdr:rowOff>
                  </from>
                  <to>
                    <xdr:col>18</xdr:col>
                    <xdr:colOff>361950</xdr:colOff>
                    <xdr:row>9</xdr:row>
                    <xdr:rowOff>31750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2</xdr:col>
                    <xdr:colOff>171450</xdr:colOff>
                    <xdr:row>13</xdr:row>
                    <xdr:rowOff>69850</xdr:rowOff>
                  </from>
                  <to>
                    <xdr:col>4</xdr:col>
                    <xdr:colOff>69850</xdr:colOff>
                    <xdr:row>14</xdr:row>
                    <xdr:rowOff>50800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7</xdr:col>
                    <xdr:colOff>171450</xdr:colOff>
                    <xdr:row>13</xdr:row>
                    <xdr:rowOff>69850</xdr:rowOff>
                  </from>
                  <to>
                    <xdr:col>9</xdr:col>
                    <xdr:colOff>88900</xdr:colOff>
                    <xdr:row>14</xdr:row>
                    <xdr:rowOff>50800</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12</xdr:col>
                    <xdr:colOff>184150</xdr:colOff>
                    <xdr:row>13</xdr:row>
                    <xdr:rowOff>69850</xdr:rowOff>
                  </from>
                  <to>
                    <xdr:col>14</xdr:col>
                    <xdr:colOff>152400</xdr:colOff>
                    <xdr:row>14</xdr:row>
                    <xdr:rowOff>50800</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17</xdr:col>
                    <xdr:colOff>184150</xdr:colOff>
                    <xdr:row>13</xdr:row>
                    <xdr:rowOff>76200</xdr:rowOff>
                  </from>
                  <to>
                    <xdr:col>19</xdr:col>
                    <xdr:colOff>76200</xdr:colOff>
                    <xdr:row>14</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pageSetUpPr fitToPage="1"/>
  </sheetPr>
  <dimension ref="A1:W53"/>
  <sheetViews>
    <sheetView topLeftCell="A4" zoomScaleNormal="100" workbookViewId="0">
      <selection activeCell="A11" sqref="A11:E11"/>
    </sheetView>
  </sheetViews>
  <sheetFormatPr defaultColWidth="9.296875" defaultRowHeight="13" x14ac:dyDescent="0.3"/>
  <cols>
    <col min="1" max="1" width="8.796875" customWidth="1"/>
    <col min="2" max="2" width="9.5" customWidth="1"/>
    <col min="3" max="4" width="9.296875" customWidth="1"/>
    <col min="5" max="5" width="8.69921875" customWidth="1"/>
    <col min="6" max="7" width="9.296875" customWidth="1"/>
    <col min="8" max="8" width="9" customWidth="1"/>
    <col min="9" max="10" width="9.296875" customWidth="1"/>
    <col min="11" max="11" width="9" customWidth="1"/>
    <col min="12" max="12" width="10" customWidth="1"/>
    <col min="13" max="13" width="9.296875" customWidth="1"/>
    <col min="14" max="14" width="8" customWidth="1"/>
    <col min="15" max="16" width="9.296875" customWidth="1"/>
    <col min="17" max="17" width="8.69921875" customWidth="1"/>
    <col min="18" max="19" width="9.296875" customWidth="1"/>
    <col min="20" max="20" width="8.296875" customWidth="1"/>
    <col min="21" max="21" width="2.19921875" customWidth="1"/>
    <col min="23" max="23" width="64.19921875" customWidth="1"/>
    <col min="24" max="24" width="10.796875" customWidth="1"/>
  </cols>
  <sheetData>
    <row r="1" spans="1:23" ht="11.25" customHeight="1" x14ac:dyDescent="0.3">
      <c r="A1" s="286" t="s">
        <v>0</v>
      </c>
      <c r="B1" s="287"/>
      <c r="C1" s="287"/>
      <c r="D1" s="287"/>
      <c r="E1" s="287"/>
      <c r="F1" s="287"/>
      <c r="G1" s="287"/>
      <c r="H1" s="287"/>
      <c r="I1" s="287"/>
      <c r="J1" s="287"/>
      <c r="K1" s="287"/>
      <c r="L1" s="287"/>
      <c r="M1" s="288"/>
      <c r="N1" s="296" t="s">
        <v>30</v>
      </c>
      <c r="O1" s="297"/>
      <c r="P1" s="297"/>
      <c r="Q1" s="297"/>
      <c r="R1" s="297"/>
      <c r="S1" s="297"/>
      <c r="T1" s="298"/>
    </row>
    <row r="2" spans="1:23" ht="23.25" customHeight="1" x14ac:dyDescent="0.3">
      <c r="A2" s="289"/>
      <c r="B2" s="290"/>
      <c r="C2" s="290"/>
      <c r="D2" s="290"/>
      <c r="E2" s="290"/>
      <c r="F2" s="290"/>
      <c r="G2" s="290"/>
      <c r="H2" s="290"/>
      <c r="I2" s="290"/>
      <c r="J2" s="290"/>
      <c r="K2" s="290"/>
      <c r="L2" s="290"/>
      <c r="M2" s="291"/>
      <c r="N2" s="283">
        <f>+'Employee Info'!B5</f>
        <v>0</v>
      </c>
      <c r="O2" s="284"/>
      <c r="P2" s="284"/>
      <c r="Q2" s="284"/>
      <c r="R2" s="284"/>
      <c r="S2" s="284"/>
      <c r="T2" s="285"/>
    </row>
    <row r="3" spans="1:23" ht="9.75" customHeight="1" x14ac:dyDescent="0.3">
      <c r="A3" s="237" t="s">
        <v>31</v>
      </c>
      <c r="B3" s="299"/>
      <c r="C3" s="299"/>
      <c r="D3" s="299"/>
      <c r="E3" s="299"/>
      <c r="F3" s="299"/>
      <c r="G3" s="300"/>
      <c r="H3" s="266" t="s">
        <v>39</v>
      </c>
      <c r="I3" s="299"/>
      <c r="J3" s="299"/>
      <c r="K3" s="299"/>
      <c r="L3" s="299"/>
      <c r="M3" s="300"/>
      <c r="N3" s="301" t="s">
        <v>1</v>
      </c>
      <c r="O3" s="238"/>
      <c r="P3" s="238"/>
      <c r="Q3" s="238"/>
      <c r="R3" s="238"/>
      <c r="S3" s="238"/>
      <c r="T3" s="239"/>
    </row>
    <row r="4" spans="1:23" ht="18" customHeight="1" x14ac:dyDescent="0.3">
      <c r="A4" s="281">
        <f>+'Employee Info'!B19</f>
        <v>0</v>
      </c>
      <c r="B4" s="282"/>
      <c r="C4" s="282"/>
      <c r="D4" s="282"/>
      <c r="E4" s="282"/>
      <c r="F4" s="282"/>
      <c r="G4" s="282"/>
      <c r="H4" s="292"/>
      <c r="I4" s="293"/>
      <c r="J4" s="294"/>
      <c r="K4" s="293"/>
      <c r="L4" s="294"/>
      <c r="M4" s="295"/>
      <c r="N4" s="283">
        <f>+'Employee Info'!B7</f>
        <v>0</v>
      </c>
      <c r="O4" s="284"/>
      <c r="P4" s="284"/>
      <c r="Q4" s="284"/>
      <c r="R4" s="284"/>
      <c r="S4" s="284"/>
      <c r="T4" s="285"/>
    </row>
    <row r="5" spans="1:23" ht="9.75" customHeight="1" x14ac:dyDescent="0.3">
      <c r="A5" s="237" t="s">
        <v>40</v>
      </c>
      <c r="B5" s="238"/>
      <c r="C5" s="238"/>
      <c r="D5" s="238"/>
      <c r="E5" s="238"/>
      <c r="F5" s="238"/>
      <c r="G5" s="238"/>
      <c r="H5" s="238"/>
      <c r="I5" s="238"/>
      <c r="J5" s="238"/>
      <c r="K5" s="238"/>
      <c r="L5" s="268"/>
      <c r="M5" s="301" t="s">
        <v>2</v>
      </c>
      <c r="N5" s="238"/>
      <c r="O5" s="238"/>
      <c r="P5" s="268"/>
      <c r="Q5" s="301" t="s">
        <v>3</v>
      </c>
      <c r="R5" s="238"/>
      <c r="S5" s="238"/>
      <c r="T5" s="239"/>
    </row>
    <row r="6" spans="1:23" ht="17.25" customHeight="1" x14ac:dyDescent="0.3">
      <c r="A6" s="281" t="str">
        <f>CONCATENATE('Employee Info'!B15," ",'Employee Info'!B16," ",'Employee Info'!B17)</f>
        <v xml:space="preserve">  </v>
      </c>
      <c r="B6" s="282"/>
      <c r="C6" s="282"/>
      <c r="D6" s="282"/>
      <c r="E6" s="282"/>
      <c r="F6" s="282"/>
      <c r="G6" s="282"/>
      <c r="H6" s="282"/>
      <c r="I6" s="282"/>
      <c r="J6" s="282"/>
      <c r="K6" s="282"/>
      <c r="L6" s="282"/>
      <c r="M6" s="308">
        <f>+'Employee Info'!B8</f>
        <v>0</v>
      </c>
      <c r="N6" s="282"/>
      <c r="O6" s="282"/>
      <c r="P6" s="282"/>
      <c r="Q6" s="308">
        <f>+'Employee Info'!B9</f>
        <v>0</v>
      </c>
      <c r="R6" s="282"/>
      <c r="S6" s="282"/>
      <c r="T6" s="309"/>
    </row>
    <row r="7" spans="1:23" ht="6.75" customHeight="1" thickBot="1" x14ac:dyDescent="0.35">
      <c r="A7" s="305"/>
      <c r="B7" s="306"/>
      <c r="C7" s="306"/>
      <c r="D7" s="306"/>
      <c r="E7" s="306"/>
      <c r="F7" s="306"/>
      <c r="G7" s="306"/>
      <c r="H7" s="306"/>
      <c r="I7" s="306"/>
      <c r="J7" s="306"/>
      <c r="K7" s="306"/>
      <c r="L7" s="306"/>
      <c r="M7" s="306"/>
      <c r="N7" s="306"/>
      <c r="O7" s="306"/>
      <c r="P7" s="306"/>
      <c r="Q7" s="306"/>
      <c r="R7" s="306"/>
      <c r="S7" s="306"/>
      <c r="T7" s="307"/>
    </row>
    <row r="8" spans="1:23" ht="10.9" customHeight="1" x14ac:dyDescent="0.3">
      <c r="A8" s="302" t="s">
        <v>4</v>
      </c>
      <c r="B8" s="303"/>
      <c r="C8" s="303"/>
      <c r="D8" s="303"/>
      <c r="E8" s="304"/>
      <c r="F8" s="302" t="s">
        <v>5</v>
      </c>
      <c r="G8" s="303"/>
      <c r="H8" s="303"/>
      <c r="I8" s="303"/>
      <c r="J8" s="304"/>
      <c r="K8" s="302" t="s">
        <v>6</v>
      </c>
      <c r="L8" s="303"/>
      <c r="M8" s="303"/>
      <c r="N8" s="303"/>
      <c r="O8" s="304"/>
      <c r="P8" s="302" t="s">
        <v>7</v>
      </c>
      <c r="Q8" s="303"/>
      <c r="R8" s="303"/>
      <c r="S8" s="303"/>
      <c r="T8" s="304"/>
    </row>
    <row r="9" spans="1:23" ht="16.149999999999999" customHeight="1" x14ac:dyDescent="0.3">
      <c r="A9" s="277"/>
      <c r="B9" s="278"/>
      <c r="C9" s="278"/>
      <c r="D9" s="278"/>
      <c r="E9" s="279"/>
      <c r="F9" s="273" t="s">
        <v>41</v>
      </c>
      <c r="G9" s="274"/>
      <c r="H9" s="275"/>
      <c r="I9" s="275"/>
      <c r="J9" s="276"/>
      <c r="K9" s="273" t="s">
        <v>42</v>
      </c>
      <c r="L9" s="274"/>
      <c r="M9" s="80"/>
      <c r="N9" s="275"/>
      <c r="O9" s="276"/>
      <c r="P9" s="273" t="s">
        <v>42</v>
      </c>
      <c r="Q9" s="274"/>
      <c r="R9" s="80"/>
      <c r="S9" s="80"/>
      <c r="T9" s="81"/>
    </row>
    <row r="10" spans="1:23" ht="9" customHeight="1" x14ac:dyDescent="0.3">
      <c r="A10" s="237" t="s">
        <v>38</v>
      </c>
      <c r="B10" s="238"/>
      <c r="C10" s="238"/>
      <c r="D10" s="238"/>
      <c r="E10" s="239"/>
      <c r="F10" s="280" t="s">
        <v>8</v>
      </c>
      <c r="G10" s="238"/>
      <c r="H10" s="238"/>
      <c r="I10" s="238"/>
      <c r="J10" s="239"/>
      <c r="K10" s="280" t="s">
        <v>8</v>
      </c>
      <c r="L10" s="238"/>
      <c r="M10" s="238"/>
      <c r="N10" s="238"/>
      <c r="O10" s="239"/>
      <c r="P10" s="280" t="s">
        <v>8</v>
      </c>
      <c r="Q10" s="238"/>
      <c r="R10" s="238"/>
      <c r="S10" s="238"/>
      <c r="T10" s="239"/>
    </row>
    <row r="11" spans="1:23" ht="21" customHeight="1" x14ac:dyDescent="0.3">
      <c r="A11" s="264"/>
      <c r="B11" s="271"/>
      <c r="C11" s="271"/>
      <c r="D11" s="271"/>
      <c r="E11" s="272"/>
      <c r="F11" s="264"/>
      <c r="G11" s="271"/>
      <c r="H11" s="271"/>
      <c r="I11" s="271"/>
      <c r="J11" s="272"/>
      <c r="K11" s="264"/>
      <c r="L11" s="271"/>
      <c r="M11" s="271"/>
      <c r="N11" s="271"/>
      <c r="O11" s="272"/>
      <c r="P11" s="264"/>
      <c r="Q11" s="271"/>
      <c r="R11" s="271"/>
      <c r="S11" s="271"/>
      <c r="T11" s="272"/>
    </row>
    <row r="12" spans="1:23" ht="9.75" customHeight="1" x14ac:dyDescent="0.3">
      <c r="A12" s="280" t="s">
        <v>9</v>
      </c>
      <c r="B12" s="238"/>
      <c r="C12" s="238"/>
      <c r="D12" s="238"/>
      <c r="E12" s="239"/>
      <c r="F12" s="280" t="s">
        <v>9</v>
      </c>
      <c r="G12" s="238"/>
      <c r="H12" s="238"/>
      <c r="I12" s="238"/>
      <c r="J12" s="239"/>
      <c r="K12" s="280" t="s">
        <v>9</v>
      </c>
      <c r="L12" s="238"/>
      <c r="M12" s="238"/>
      <c r="N12" s="238"/>
      <c r="O12" s="239"/>
      <c r="P12" s="280" t="s">
        <v>9</v>
      </c>
      <c r="Q12" s="238"/>
      <c r="R12" s="238"/>
      <c r="S12" s="238"/>
      <c r="T12" s="239"/>
    </row>
    <row r="13" spans="1:23" ht="21" customHeight="1" x14ac:dyDescent="0.3">
      <c r="A13" s="264"/>
      <c r="B13" s="271"/>
      <c r="C13" s="271"/>
      <c r="D13" s="271"/>
      <c r="E13" s="272"/>
      <c r="F13" s="264"/>
      <c r="G13" s="271"/>
      <c r="H13" s="271"/>
      <c r="I13" s="271"/>
      <c r="J13" s="272"/>
      <c r="K13" s="264"/>
      <c r="L13" s="271"/>
      <c r="M13" s="271"/>
      <c r="N13" s="271"/>
      <c r="O13" s="272"/>
      <c r="P13" s="264"/>
      <c r="Q13" s="271"/>
      <c r="R13" s="271"/>
      <c r="S13" s="271"/>
      <c r="T13" s="272"/>
    </row>
    <row r="14" spans="1:23" ht="18.75" customHeight="1" x14ac:dyDescent="0.3">
      <c r="A14" s="237" t="s">
        <v>353</v>
      </c>
      <c r="B14" s="268"/>
      <c r="C14" s="266" t="s">
        <v>352</v>
      </c>
      <c r="D14" s="238"/>
      <c r="E14" s="239"/>
      <c r="F14" s="237" t="s">
        <v>353</v>
      </c>
      <c r="G14" s="268"/>
      <c r="H14" s="266" t="s">
        <v>352</v>
      </c>
      <c r="I14" s="238"/>
      <c r="J14" s="239"/>
      <c r="K14" s="237" t="s">
        <v>355</v>
      </c>
      <c r="L14" s="268"/>
      <c r="M14" s="266" t="s">
        <v>352</v>
      </c>
      <c r="N14" s="238"/>
      <c r="O14" s="239"/>
      <c r="P14" s="237" t="s">
        <v>355</v>
      </c>
      <c r="Q14" s="268"/>
      <c r="R14" s="266" t="s">
        <v>356</v>
      </c>
      <c r="S14" s="238"/>
      <c r="T14" s="239"/>
    </row>
    <row r="15" spans="1:23" ht="20.25" customHeight="1" x14ac:dyDescent="0.3">
      <c r="A15" s="264"/>
      <c r="B15" s="265"/>
      <c r="C15" s="88" t="str">
        <f>IF(A11="","","O -")</f>
        <v/>
      </c>
      <c r="D15" s="269"/>
      <c r="E15" s="270"/>
      <c r="F15" s="264"/>
      <c r="G15" s="265"/>
      <c r="H15" s="88" t="str">
        <f>IF(F11="","","O -")</f>
        <v/>
      </c>
      <c r="I15" s="269"/>
      <c r="J15" s="270"/>
      <c r="K15" s="264"/>
      <c r="L15" s="265"/>
      <c r="M15" s="88" t="str">
        <f>IF(K11="","","O -")</f>
        <v/>
      </c>
      <c r="N15" s="269"/>
      <c r="O15" s="270"/>
      <c r="P15" s="264"/>
      <c r="Q15" s="265"/>
      <c r="R15" s="88" t="str">
        <f>IF(P11="","","O -")</f>
        <v/>
      </c>
      <c r="S15" s="269"/>
      <c r="T15" s="270"/>
    </row>
    <row r="16" spans="1:23" ht="18" customHeight="1" x14ac:dyDescent="0.3">
      <c r="A16" s="237" t="s">
        <v>354</v>
      </c>
      <c r="B16" s="268"/>
      <c r="C16" s="8" t="s">
        <v>10</v>
      </c>
      <c r="D16" s="266" t="s">
        <v>357</v>
      </c>
      <c r="E16" s="267"/>
      <c r="F16" s="237" t="s">
        <v>347</v>
      </c>
      <c r="G16" s="268"/>
      <c r="H16" s="13" t="s">
        <v>43</v>
      </c>
      <c r="I16" s="266" t="s">
        <v>357</v>
      </c>
      <c r="J16" s="267"/>
      <c r="K16" s="237" t="s">
        <v>346</v>
      </c>
      <c r="L16" s="268"/>
      <c r="M16" s="8" t="s">
        <v>10</v>
      </c>
      <c r="N16" s="266" t="s">
        <v>357</v>
      </c>
      <c r="O16" s="267"/>
      <c r="P16" s="237" t="s">
        <v>346</v>
      </c>
      <c r="Q16" s="268"/>
      <c r="R16" s="8" t="s">
        <v>10</v>
      </c>
      <c r="S16" s="266" t="s">
        <v>357</v>
      </c>
      <c r="T16" s="267"/>
      <c r="W16" s="69"/>
    </row>
    <row r="17" spans="1:23" ht="18" customHeight="1" x14ac:dyDescent="0.3">
      <c r="A17" s="171"/>
      <c r="B17" s="172" t="str">
        <f>IF(P50=TRUE,"-T","")</f>
        <v/>
      </c>
      <c r="C17" s="173" t="str">
        <f>IF(A17="GS","",IF(A17&lt;&gt;"",VLOOKUP(A17,'Position Matrix'!$A$1:$D$207,3,FALSE),""))</f>
        <v/>
      </c>
      <c r="D17" s="235" t="str">
        <f>IF(A17="GS","",IF(A17="","",IF(B17="-T",VLOOKUP(C17,'AD RATES'!$A1:$C$13,3,FALSE),VLOOKUP(C17,'AD RATES'!$A$1:$B$13,2,FALSE))))</f>
        <v/>
      </c>
      <c r="E17" s="236"/>
      <c r="F17" s="171"/>
      <c r="G17" s="172" t="str">
        <f>IF(P51=TRUE,"-T","")</f>
        <v/>
      </c>
      <c r="H17" s="173" t="str">
        <f>IF(F17="GS","",IF(F17&lt;&gt;"",VLOOKUP(F17,'Position Matrix'!$A$1:$D$207,3,FALSE),""))</f>
        <v/>
      </c>
      <c r="I17" s="235" t="str">
        <f>IF(F17="GS","",IF(F17="","",IF(G17="-T",VLOOKUP(H17,'AD RATES'!$A1:$C$13,3,FALSE),VLOOKUP(H17,'AD RATES'!$A$1:$B$13,2,FALSE))))</f>
        <v/>
      </c>
      <c r="J17" s="236"/>
      <c r="K17" s="171"/>
      <c r="L17" s="172" t="str">
        <f>IF(P52=TRUE,"-T","")</f>
        <v/>
      </c>
      <c r="M17" s="173" t="str">
        <f>IF(K17="GS","",IF(K17&lt;&gt;"",VLOOKUP(K17,'Position Matrix'!$A$1:$D$207,3,FALSE),""))</f>
        <v/>
      </c>
      <c r="N17" s="235" t="str">
        <f>IF(K17="GS","",IF(K17="","",IF(L17="-T",VLOOKUP(M17,'AD RATES'!$A1:$C$13,3,FALSE),VLOOKUP(M17,'AD RATES'!$A$1:$B$13,2,FALSE))))</f>
        <v/>
      </c>
      <c r="O17" s="236"/>
      <c r="P17" s="171"/>
      <c r="Q17" s="172" t="str">
        <f>IF(P53=TRUE,"-T","")</f>
        <v/>
      </c>
      <c r="R17" s="173" t="str">
        <f>IF(P17="GS","",IF(P17&lt;&gt;"",VLOOKUP(P17,'Position Matrix'!$A$1:$D$207,3,FALSE),""))</f>
        <v/>
      </c>
      <c r="S17" s="235" t="str">
        <f>IF(P17="GS","",IF(P17="","",IF(Q17="-T",VLOOKUP(R17,'AD RATES'!$A1:$C$13,3,FALSE),VLOOKUP(R17,'AD RATES'!$A$1:$B$13,2,FALSE))))</f>
        <v/>
      </c>
      <c r="T17" s="236"/>
      <c r="W17" s="98" t="s">
        <v>365</v>
      </c>
    </row>
    <row r="18" spans="1:23" ht="10.5" customHeight="1" x14ac:dyDescent="0.3">
      <c r="A18" s="237" t="s">
        <v>362</v>
      </c>
      <c r="B18" s="238"/>
      <c r="C18" s="238"/>
      <c r="D18" s="238"/>
      <c r="E18" s="239"/>
      <c r="F18" s="237" t="s">
        <v>362</v>
      </c>
      <c r="G18" s="238"/>
      <c r="H18" s="238"/>
      <c r="I18" s="238"/>
      <c r="J18" s="239"/>
      <c r="K18" s="237" t="s">
        <v>362</v>
      </c>
      <c r="L18" s="238"/>
      <c r="M18" s="238"/>
      <c r="N18" s="238"/>
      <c r="O18" s="239"/>
      <c r="P18" s="237" t="s">
        <v>362</v>
      </c>
      <c r="Q18" s="238"/>
      <c r="R18" s="238"/>
      <c r="S18" s="238"/>
      <c r="T18" s="239"/>
    </row>
    <row r="19" spans="1:23" ht="20.25" customHeight="1" x14ac:dyDescent="0.3">
      <c r="A19" s="261"/>
      <c r="B19" s="262"/>
      <c r="C19" s="262"/>
      <c r="D19" s="262"/>
      <c r="E19" s="263"/>
      <c r="F19" s="261"/>
      <c r="G19" s="262"/>
      <c r="H19" s="262"/>
      <c r="I19" s="262"/>
      <c r="J19" s="263"/>
      <c r="K19" s="261"/>
      <c r="L19" s="262"/>
      <c r="M19" s="262"/>
      <c r="N19" s="262"/>
      <c r="O19" s="263"/>
      <c r="P19" s="261"/>
      <c r="Q19" s="262"/>
      <c r="R19" s="262"/>
      <c r="S19" s="262"/>
      <c r="T19" s="263"/>
      <c r="W19" s="69"/>
    </row>
    <row r="20" spans="1:23" ht="16.5" customHeight="1" x14ac:dyDescent="0.3">
      <c r="A20" s="10" t="s">
        <v>11</v>
      </c>
      <c r="B20" s="11" t="s">
        <v>12</v>
      </c>
      <c r="C20" s="11" t="s">
        <v>13</v>
      </c>
      <c r="D20" s="11" t="s">
        <v>14</v>
      </c>
      <c r="E20" s="12" t="s">
        <v>15</v>
      </c>
      <c r="F20" s="10" t="s">
        <v>11</v>
      </c>
      <c r="G20" s="11" t="s">
        <v>12</v>
      </c>
      <c r="H20" s="11" t="s">
        <v>13</v>
      </c>
      <c r="I20" s="11" t="s">
        <v>14</v>
      </c>
      <c r="J20" s="12" t="s">
        <v>15</v>
      </c>
      <c r="K20" s="10" t="s">
        <v>11</v>
      </c>
      <c r="L20" s="11" t="s">
        <v>12</v>
      </c>
      <c r="M20" s="11" t="s">
        <v>13</v>
      </c>
      <c r="N20" s="11" t="s">
        <v>14</v>
      </c>
      <c r="O20" s="12" t="s">
        <v>15</v>
      </c>
      <c r="P20" s="10" t="s">
        <v>11</v>
      </c>
      <c r="Q20" s="11" t="s">
        <v>12</v>
      </c>
      <c r="R20" s="11" t="s">
        <v>13</v>
      </c>
      <c r="S20" s="11" t="s">
        <v>14</v>
      </c>
      <c r="T20" s="12" t="s">
        <v>15</v>
      </c>
      <c r="W20" s="69"/>
    </row>
    <row r="21" spans="1:23" ht="16.5" customHeight="1" x14ac:dyDescent="0.3">
      <c r="A21" s="85"/>
      <c r="B21" s="86"/>
      <c r="C21" s="87"/>
      <c r="D21" s="87"/>
      <c r="E21" s="74" t="str">
        <f>IF(D21="","",(((D21-RIGHT(D21,2))/100)+(RIGHT(D21,2)/60)-(((C21-RIGHT(C21,2))/100)+(RIGHT(C21,2)/60))))</f>
        <v/>
      </c>
      <c r="F21" s="85"/>
      <c r="G21" s="86"/>
      <c r="H21" s="87"/>
      <c r="I21" s="87"/>
      <c r="J21" s="74" t="str">
        <f t="shared" ref="J21:J27" si="0">IF(I21="","",(((I21-RIGHT(I21,2))/100)+(RIGHT(I21,2)/60)-(((H21-RIGHT(H21,2))/100)+(RIGHT(H21,2)/60))))</f>
        <v/>
      </c>
      <c r="K21" s="85"/>
      <c r="L21" s="86"/>
      <c r="M21" s="87"/>
      <c r="N21" s="87"/>
      <c r="O21" s="74" t="str">
        <f t="shared" ref="O21:O27" si="1">IF(N21="","",(((N21-RIGHT(N21,2))/100)+(RIGHT(N21,2)/60)-(((M21-RIGHT(M21,2))/100)+(RIGHT(M21,2)/60))))</f>
        <v/>
      </c>
      <c r="P21" s="85"/>
      <c r="Q21" s="86"/>
      <c r="R21" s="87"/>
      <c r="S21" s="87"/>
      <c r="T21" s="74" t="str">
        <f t="shared" ref="T21:T27" si="2">IF(S21="","",(((S21-RIGHT(S21,2))/100)+(RIGHT(S21,2)/60)-(((R21-RIGHT(R21,2))/100)+(RIGHT(R21,2)/60))))</f>
        <v/>
      </c>
    </row>
    <row r="22" spans="1:23" ht="16.5" customHeight="1" x14ac:dyDescent="0.3">
      <c r="A22" s="85"/>
      <c r="B22" s="86"/>
      <c r="C22" s="87"/>
      <c r="D22" s="87"/>
      <c r="E22" s="74" t="str">
        <f t="shared" ref="E22:E27" si="3">IF(D22="","",(((D22-RIGHT(D22,2))/100)+(RIGHT(D22,2)/60)-(((C22-RIGHT(C22,2))/100)+(RIGHT(C22,2)/60))))</f>
        <v/>
      </c>
      <c r="F22" s="85"/>
      <c r="G22" s="86"/>
      <c r="H22" s="87"/>
      <c r="I22" s="87"/>
      <c r="J22" s="74" t="str">
        <f t="shared" si="0"/>
        <v/>
      </c>
      <c r="K22" s="85"/>
      <c r="L22" s="86"/>
      <c r="M22" s="87"/>
      <c r="N22" s="87"/>
      <c r="O22" s="74" t="str">
        <f t="shared" si="1"/>
        <v/>
      </c>
      <c r="P22" s="85"/>
      <c r="Q22" s="86"/>
      <c r="R22" s="87"/>
      <c r="S22" s="87"/>
      <c r="T22" s="74" t="str">
        <f t="shared" si="2"/>
        <v/>
      </c>
    </row>
    <row r="23" spans="1:23" ht="16.5" customHeight="1" x14ac:dyDescent="0.3">
      <c r="A23" s="85"/>
      <c r="B23" s="86"/>
      <c r="C23" s="87"/>
      <c r="D23" s="87"/>
      <c r="E23" s="74" t="str">
        <f t="shared" si="3"/>
        <v/>
      </c>
      <c r="F23" s="85"/>
      <c r="G23" s="86"/>
      <c r="H23" s="87"/>
      <c r="I23" s="87"/>
      <c r="J23" s="74" t="str">
        <f t="shared" si="0"/>
        <v/>
      </c>
      <c r="K23" s="85"/>
      <c r="L23" s="86"/>
      <c r="M23" s="87"/>
      <c r="N23" s="87"/>
      <c r="O23" s="74" t="str">
        <f t="shared" si="1"/>
        <v/>
      </c>
      <c r="P23" s="85"/>
      <c r="Q23" s="86"/>
      <c r="R23" s="87"/>
      <c r="S23" s="87"/>
      <c r="T23" s="74" t="str">
        <f t="shared" si="2"/>
        <v/>
      </c>
    </row>
    <row r="24" spans="1:23" ht="16.5" customHeight="1" x14ac:dyDescent="0.3">
      <c r="A24" s="85"/>
      <c r="B24" s="86"/>
      <c r="C24" s="87"/>
      <c r="D24" s="87"/>
      <c r="E24" s="74" t="str">
        <f t="shared" si="3"/>
        <v/>
      </c>
      <c r="F24" s="85"/>
      <c r="G24" s="86"/>
      <c r="H24" s="87"/>
      <c r="I24" s="87"/>
      <c r="J24" s="74" t="str">
        <f t="shared" si="0"/>
        <v/>
      </c>
      <c r="K24" s="85"/>
      <c r="L24" s="86"/>
      <c r="M24" s="87"/>
      <c r="N24" s="87"/>
      <c r="O24" s="74" t="str">
        <f t="shared" si="1"/>
        <v/>
      </c>
      <c r="P24" s="85"/>
      <c r="Q24" s="86"/>
      <c r="R24" s="87"/>
      <c r="S24" s="87"/>
      <c r="T24" s="74" t="str">
        <f t="shared" si="2"/>
        <v/>
      </c>
    </row>
    <row r="25" spans="1:23" ht="16.5" customHeight="1" x14ac:dyDescent="0.3">
      <c r="A25" s="85"/>
      <c r="B25" s="86"/>
      <c r="C25" s="87"/>
      <c r="D25" s="87"/>
      <c r="E25" s="74" t="str">
        <f t="shared" si="3"/>
        <v/>
      </c>
      <c r="F25" s="85"/>
      <c r="G25" s="86"/>
      <c r="H25" s="87"/>
      <c r="I25" s="87"/>
      <c r="J25" s="74" t="str">
        <f t="shared" si="0"/>
        <v/>
      </c>
      <c r="K25" s="85"/>
      <c r="L25" s="86"/>
      <c r="M25" s="87"/>
      <c r="N25" s="87"/>
      <c r="O25" s="74" t="str">
        <f t="shared" si="1"/>
        <v/>
      </c>
      <c r="P25" s="85"/>
      <c r="Q25" s="86"/>
      <c r="R25" s="87"/>
      <c r="S25" s="87"/>
      <c r="T25" s="74" t="str">
        <f t="shared" si="2"/>
        <v/>
      </c>
    </row>
    <row r="26" spans="1:23" ht="16.5" customHeight="1" x14ac:dyDescent="0.3">
      <c r="A26" s="85"/>
      <c r="B26" s="86"/>
      <c r="C26" s="87"/>
      <c r="D26" s="87"/>
      <c r="E26" s="74" t="str">
        <f t="shared" si="3"/>
        <v/>
      </c>
      <c r="F26" s="85"/>
      <c r="G26" s="86"/>
      <c r="H26" s="87"/>
      <c r="I26" s="87"/>
      <c r="J26" s="74" t="str">
        <f t="shared" si="0"/>
        <v/>
      </c>
      <c r="K26" s="85"/>
      <c r="L26" s="86"/>
      <c r="M26" s="87"/>
      <c r="N26" s="87"/>
      <c r="O26" s="74" t="str">
        <f t="shared" si="1"/>
        <v/>
      </c>
      <c r="P26" s="85"/>
      <c r="Q26" s="86"/>
      <c r="R26" s="87"/>
      <c r="S26" s="87"/>
      <c r="T26" s="74" t="str">
        <f t="shared" si="2"/>
        <v/>
      </c>
    </row>
    <row r="27" spans="1:23" ht="16.5" customHeight="1" x14ac:dyDescent="0.3">
      <c r="A27" s="85"/>
      <c r="B27" s="86"/>
      <c r="C27" s="87"/>
      <c r="D27" s="87"/>
      <c r="E27" s="74" t="str">
        <f t="shared" si="3"/>
        <v/>
      </c>
      <c r="F27" s="85"/>
      <c r="G27" s="86"/>
      <c r="H27" s="87"/>
      <c r="I27" s="87"/>
      <c r="J27" s="74" t="str">
        <f t="shared" si="0"/>
        <v/>
      </c>
      <c r="K27" s="85"/>
      <c r="L27" s="86"/>
      <c r="M27" s="87"/>
      <c r="N27" s="87"/>
      <c r="O27" s="74" t="str">
        <f t="shared" si="1"/>
        <v/>
      </c>
      <c r="P27" s="85"/>
      <c r="Q27" s="86"/>
      <c r="R27" s="87"/>
      <c r="S27" s="87"/>
      <c r="T27" s="74" t="str">
        <f t="shared" si="2"/>
        <v/>
      </c>
    </row>
    <row r="28" spans="1:23" ht="16.5" customHeight="1" thickBot="1" x14ac:dyDescent="0.35">
      <c r="A28" s="83" t="s">
        <v>349</v>
      </c>
      <c r="B28" s="84">
        <f>+'Employee Info'!B3</f>
        <v>2018</v>
      </c>
      <c r="C28" s="251" t="s">
        <v>343</v>
      </c>
      <c r="D28" s="252"/>
      <c r="E28" s="82">
        <f>SUM(E21:E27)</f>
        <v>0</v>
      </c>
      <c r="F28" s="83" t="s">
        <v>349</v>
      </c>
      <c r="G28" s="84">
        <f>+'Employee Info'!B3</f>
        <v>2018</v>
      </c>
      <c r="H28" s="251" t="s">
        <v>343</v>
      </c>
      <c r="I28" s="252"/>
      <c r="J28" s="82">
        <f>SUM(J21:J27)</f>
        <v>0</v>
      </c>
      <c r="K28" s="83" t="s">
        <v>349</v>
      </c>
      <c r="L28" s="84">
        <f>+'Employee Info'!B3</f>
        <v>2018</v>
      </c>
      <c r="M28" s="251" t="s">
        <v>343</v>
      </c>
      <c r="N28" s="252"/>
      <c r="O28" s="82">
        <f>SUM(O21:O27)</f>
        <v>0</v>
      </c>
      <c r="P28" s="83" t="s">
        <v>349</v>
      </c>
      <c r="Q28" s="84">
        <f>+'Employee Info'!B3</f>
        <v>2018</v>
      </c>
      <c r="R28" s="251" t="s">
        <v>343</v>
      </c>
      <c r="S28" s="252"/>
      <c r="T28" s="82">
        <f>SUM(T21:T27)</f>
        <v>0</v>
      </c>
    </row>
    <row r="29" spans="1:23" ht="12" customHeight="1" thickBot="1" x14ac:dyDescent="0.35">
      <c r="A29" s="247" t="s">
        <v>358</v>
      </c>
      <c r="B29" s="248"/>
      <c r="C29" s="248"/>
      <c r="D29" s="248"/>
      <c r="E29" s="248"/>
      <c r="F29" s="248"/>
      <c r="G29" s="248"/>
      <c r="H29" s="248"/>
      <c r="I29" s="248"/>
      <c r="J29" s="248"/>
      <c r="K29" s="248"/>
      <c r="L29" s="248"/>
      <c r="M29" s="248"/>
      <c r="N29" s="248"/>
      <c r="O29" s="248"/>
      <c r="P29" s="249" t="s">
        <v>344</v>
      </c>
      <c r="Q29" s="250"/>
      <c r="R29" s="250"/>
      <c r="S29" s="75" t="str">
        <f>IF(A11="","",IF(F17="",(+D17*E28),IF(K17="",((+D17*E28)+(I17*J28)),IF(P17="",((+D17*E28)+(I17*J28)+(N17*O28)),((+D17*E28)+(+I17*J28)+(N17*O28)+(S17*T28))))))</f>
        <v/>
      </c>
      <c r="T29" s="76" t="str">
        <f>IF(A11="","",SUM(E28,J28,O28,T28))</f>
        <v/>
      </c>
    </row>
    <row r="30" spans="1:23" ht="12" customHeight="1" x14ac:dyDescent="0.3">
      <c r="A30" s="353" t="s">
        <v>16</v>
      </c>
      <c r="B30" s="354"/>
      <c r="C30" s="354"/>
      <c r="D30" s="354"/>
      <c r="E30" s="354"/>
      <c r="F30" s="354"/>
      <c r="G30" s="354"/>
      <c r="H30" s="354"/>
      <c r="I30" s="354"/>
      <c r="J30" s="354"/>
      <c r="K30" s="354"/>
      <c r="L30" s="354"/>
      <c r="M30" s="355"/>
      <c r="N30" s="356" t="s">
        <v>46</v>
      </c>
      <c r="O30" s="357"/>
      <c r="P30" s="357"/>
      <c r="Q30" s="357"/>
      <c r="R30" s="357"/>
      <c r="S30" s="357"/>
      <c r="T30" s="358"/>
    </row>
    <row r="31" spans="1:23" ht="30" customHeight="1" x14ac:dyDescent="0.3">
      <c r="A31" s="7" t="s">
        <v>17</v>
      </c>
      <c r="B31" s="1" t="s">
        <v>18</v>
      </c>
      <c r="C31" s="359" t="s">
        <v>19</v>
      </c>
      <c r="D31" s="360"/>
      <c r="E31" s="360"/>
      <c r="F31" s="360"/>
      <c r="G31" s="361"/>
      <c r="H31" s="359" t="s">
        <v>20</v>
      </c>
      <c r="I31" s="361"/>
      <c r="J31" s="359" t="s">
        <v>21</v>
      </c>
      <c r="K31" s="361"/>
      <c r="L31" s="359" t="s">
        <v>22</v>
      </c>
      <c r="M31" s="362"/>
      <c r="N31" s="357"/>
      <c r="O31" s="357"/>
      <c r="P31" s="357"/>
      <c r="Q31" s="357"/>
      <c r="R31" s="357"/>
      <c r="S31" s="357"/>
      <c r="T31" s="358"/>
    </row>
    <row r="32" spans="1:23" ht="15.75" customHeight="1" x14ac:dyDescent="0.3">
      <c r="A32" s="89"/>
      <c r="B32" s="90"/>
      <c r="C32" s="257"/>
      <c r="D32" s="319"/>
      <c r="E32" s="319"/>
      <c r="F32" s="319"/>
      <c r="G32" s="320"/>
      <c r="H32" s="253"/>
      <c r="I32" s="254"/>
      <c r="J32" s="253"/>
      <c r="K32" s="254"/>
      <c r="L32" s="255"/>
      <c r="M32" s="256"/>
      <c r="N32" s="357"/>
      <c r="O32" s="357"/>
      <c r="P32" s="357"/>
      <c r="Q32" s="357"/>
      <c r="R32" s="357"/>
      <c r="S32" s="357"/>
      <c r="T32" s="358"/>
    </row>
    <row r="33" spans="1:20" ht="15.75" customHeight="1" x14ac:dyDescent="0.3">
      <c r="A33" s="89"/>
      <c r="B33" s="90"/>
      <c r="C33" s="257"/>
      <c r="D33" s="319"/>
      <c r="E33" s="319"/>
      <c r="F33" s="319"/>
      <c r="G33" s="320"/>
      <c r="H33" s="253"/>
      <c r="I33" s="254"/>
      <c r="J33" s="253"/>
      <c r="K33" s="254"/>
      <c r="L33" s="255"/>
      <c r="M33" s="256"/>
      <c r="N33" s="357"/>
      <c r="O33" s="357"/>
      <c r="P33" s="357"/>
      <c r="Q33" s="357"/>
      <c r="R33" s="357"/>
      <c r="S33" s="357"/>
      <c r="T33" s="358"/>
    </row>
    <row r="34" spans="1:20" ht="15.75" customHeight="1" x14ac:dyDescent="0.3">
      <c r="A34" s="89"/>
      <c r="B34" s="90"/>
      <c r="C34" s="257"/>
      <c r="D34" s="258"/>
      <c r="E34" s="258"/>
      <c r="F34" s="258"/>
      <c r="G34" s="259"/>
      <c r="H34" s="253"/>
      <c r="I34" s="260"/>
      <c r="J34" s="253"/>
      <c r="K34" s="260"/>
      <c r="L34" s="255"/>
      <c r="M34" s="321"/>
      <c r="N34" s="357"/>
      <c r="O34" s="357"/>
      <c r="P34" s="357"/>
      <c r="Q34" s="357"/>
      <c r="R34" s="357"/>
      <c r="S34" s="357"/>
      <c r="T34" s="358"/>
    </row>
    <row r="35" spans="1:20" ht="15.75" customHeight="1" x14ac:dyDescent="0.3">
      <c r="A35" s="89"/>
      <c r="B35" s="90"/>
      <c r="C35" s="257"/>
      <c r="D35" s="258"/>
      <c r="E35" s="258"/>
      <c r="F35" s="258"/>
      <c r="G35" s="259"/>
      <c r="H35" s="253"/>
      <c r="I35" s="260"/>
      <c r="J35" s="253"/>
      <c r="K35" s="260"/>
      <c r="L35" s="255"/>
      <c r="M35" s="321"/>
      <c r="N35" s="357"/>
      <c r="O35" s="357"/>
      <c r="P35" s="357"/>
      <c r="Q35" s="357"/>
      <c r="R35" s="357"/>
      <c r="S35" s="357"/>
      <c r="T35" s="358"/>
    </row>
    <row r="36" spans="1:20" ht="15.75" customHeight="1" x14ac:dyDescent="0.3">
      <c r="A36" s="89"/>
      <c r="B36" s="90"/>
      <c r="C36" s="257"/>
      <c r="D36" s="319"/>
      <c r="E36" s="319"/>
      <c r="F36" s="319"/>
      <c r="G36" s="320"/>
      <c r="H36" s="253"/>
      <c r="I36" s="254"/>
      <c r="J36" s="253"/>
      <c r="K36" s="254"/>
      <c r="L36" s="255"/>
      <c r="M36" s="256"/>
      <c r="N36" s="357"/>
      <c r="O36" s="357"/>
      <c r="P36" s="357"/>
      <c r="Q36" s="357"/>
      <c r="R36" s="357"/>
      <c r="S36" s="357"/>
      <c r="T36" s="358"/>
    </row>
    <row r="37" spans="1:20" ht="15.75" customHeight="1" thickBot="1" x14ac:dyDescent="0.35">
      <c r="A37" s="91"/>
      <c r="B37" s="92"/>
      <c r="C37" s="240"/>
      <c r="D37" s="241"/>
      <c r="E37" s="241"/>
      <c r="F37" s="241"/>
      <c r="G37" s="242"/>
      <c r="H37" s="243"/>
      <c r="I37" s="244"/>
      <c r="J37" s="243"/>
      <c r="K37" s="244"/>
      <c r="L37" s="245"/>
      <c r="M37" s="246"/>
      <c r="N37" s="357"/>
      <c r="O37" s="357"/>
      <c r="P37" s="357"/>
      <c r="Q37" s="357"/>
      <c r="R37" s="357"/>
      <c r="S37" s="357"/>
      <c r="T37" s="358"/>
    </row>
    <row r="38" spans="1:20" ht="15.75" customHeight="1" thickBot="1" x14ac:dyDescent="0.35">
      <c r="A38" s="347" t="s">
        <v>23</v>
      </c>
      <c r="B38" s="348"/>
      <c r="C38" s="348"/>
      <c r="D38" s="348"/>
      <c r="E38" s="348"/>
      <c r="F38" s="348"/>
      <c r="G38" s="348"/>
      <c r="H38" s="349" t="str">
        <f>IF(H32="","",SUM(H32:I37))</f>
        <v/>
      </c>
      <c r="I38" s="349"/>
      <c r="J38" s="349" t="str">
        <f>IF(J32="","",SUM(J32:K37))</f>
        <v/>
      </c>
      <c r="K38" s="349"/>
      <c r="L38" s="350"/>
      <c r="M38" s="351"/>
      <c r="N38" s="325" t="s">
        <v>24</v>
      </c>
      <c r="O38" s="326"/>
      <c r="P38" s="326"/>
      <c r="Q38" s="326"/>
      <c r="R38" s="326"/>
      <c r="S38" s="326"/>
      <c r="T38" s="327"/>
    </row>
    <row r="39" spans="1:20" ht="12" customHeight="1" x14ac:dyDescent="0.3">
      <c r="A39" s="328" t="s">
        <v>25</v>
      </c>
      <c r="B39" s="329"/>
      <c r="C39" s="329"/>
      <c r="D39" s="329"/>
      <c r="E39" s="329"/>
      <c r="F39" s="329"/>
      <c r="G39" s="329"/>
      <c r="H39" s="329"/>
      <c r="I39" s="329"/>
      <c r="J39" s="329"/>
      <c r="K39" s="329"/>
      <c r="L39" s="329"/>
      <c r="M39" s="330"/>
      <c r="N39" s="331"/>
      <c r="O39" s="332"/>
      <c r="P39" s="332"/>
      <c r="Q39" s="332"/>
      <c r="R39" s="332"/>
      <c r="S39" s="332"/>
      <c r="T39" s="333"/>
    </row>
    <row r="40" spans="1:20" ht="3.75" customHeight="1" thickBot="1" x14ac:dyDescent="0.35">
      <c r="A40" s="337"/>
      <c r="B40" s="338"/>
      <c r="C40" s="338"/>
      <c r="D40" s="338"/>
      <c r="E40" s="338"/>
      <c r="F40" s="338"/>
      <c r="G40" s="338"/>
      <c r="H40" s="338"/>
      <c r="I40" s="338"/>
      <c r="J40" s="338"/>
      <c r="K40" s="338"/>
      <c r="L40" s="338"/>
      <c r="M40" s="339"/>
      <c r="N40" s="334"/>
      <c r="O40" s="335"/>
      <c r="P40" s="335"/>
      <c r="Q40" s="335"/>
      <c r="R40" s="335"/>
      <c r="S40" s="335"/>
      <c r="T40" s="336"/>
    </row>
    <row r="41" spans="1:20" ht="10.5" customHeight="1" x14ac:dyDescent="0.3">
      <c r="A41" s="340"/>
      <c r="B41" s="338"/>
      <c r="C41" s="338"/>
      <c r="D41" s="338"/>
      <c r="E41" s="338"/>
      <c r="F41" s="338"/>
      <c r="G41" s="338"/>
      <c r="H41" s="338"/>
      <c r="I41" s="338"/>
      <c r="J41" s="338"/>
      <c r="K41" s="338"/>
      <c r="L41" s="338"/>
      <c r="M41" s="339"/>
      <c r="N41" s="324" t="s">
        <v>26</v>
      </c>
      <c r="O41" s="324"/>
      <c r="P41" s="324"/>
      <c r="Q41" s="324"/>
      <c r="R41" s="324"/>
      <c r="S41" s="324"/>
      <c r="T41" s="324"/>
    </row>
    <row r="42" spans="1:20" ht="17.25" customHeight="1" thickBot="1" x14ac:dyDescent="0.35">
      <c r="A42" s="340"/>
      <c r="B42" s="338"/>
      <c r="C42" s="338"/>
      <c r="D42" s="338"/>
      <c r="E42" s="338"/>
      <c r="F42" s="338"/>
      <c r="G42" s="338"/>
      <c r="H42" s="338"/>
      <c r="I42" s="338"/>
      <c r="J42" s="338"/>
      <c r="K42" s="338"/>
      <c r="L42" s="338"/>
      <c r="M42" s="339"/>
      <c r="N42" s="352"/>
      <c r="O42" s="335"/>
      <c r="P42" s="335"/>
      <c r="Q42" s="335"/>
      <c r="R42" s="335"/>
      <c r="S42" s="335"/>
      <c r="T42" s="336"/>
    </row>
    <row r="43" spans="1:20" ht="11.25" customHeight="1" thickBot="1" x14ac:dyDescent="0.35">
      <c r="A43" s="341"/>
      <c r="B43" s="342"/>
      <c r="C43" s="342"/>
      <c r="D43" s="342"/>
      <c r="E43" s="342"/>
      <c r="F43" s="342"/>
      <c r="G43" s="342"/>
      <c r="H43" s="342"/>
      <c r="I43" s="342"/>
      <c r="J43" s="342"/>
      <c r="K43" s="342"/>
      <c r="L43" s="342"/>
      <c r="M43" s="343"/>
      <c r="N43" s="344" t="s">
        <v>45</v>
      </c>
      <c r="O43" s="345"/>
      <c r="P43" s="345"/>
      <c r="Q43" s="345"/>
      <c r="R43" s="345"/>
      <c r="S43" s="345"/>
      <c r="T43" s="346"/>
    </row>
    <row r="44" spans="1:20" ht="13.9" customHeight="1" x14ac:dyDescent="0.3">
      <c r="A44" s="2" t="s">
        <v>27</v>
      </c>
      <c r="O44" s="9" t="s">
        <v>44</v>
      </c>
    </row>
    <row r="45" spans="1:20" ht="13.9" customHeight="1" x14ac:dyDescent="0.3">
      <c r="A45" t="s">
        <v>28</v>
      </c>
      <c r="O45" s="322" t="s">
        <v>428</v>
      </c>
      <c r="P45" s="322"/>
      <c r="Q45" s="322"/>
      <c r="R45" s="322"/>
      <c r="S45" s="322"/>
      <c r="T45" s="323"/>
    </row>
    <row r="46" spans="1:20" ht="13.9" customHeight="1" x14ac:dyDescent="0.3">
      <c r="A46" s="3" t="s">
        <v>29</v>
      </c>
      <c r="O46" s="322" t="s">
        <v>420</v>
      </c>
      <c r="P46" s="322"/>
      <c r="Q46" s="322"/>
      <c r="R46" s="322"/>
      <c r="S46" s="322"/>
      <c r="T46" s="311"/>
    </row>
    <row r="47" spans="1:20" ht="13.9" customHeight="1" x14ac:dyDescent="0.3"/>
    <row r="48" spans="1:20" ht="13.5" thickBot="1" x14ac:dyDescent="0.35"/>
    <row r="49" spans="13:16" x14ac:dyDescent="0.3">
      <c r="M49" s="315" t="s">
        <v>350</v>
      </c>
      <c r="N49" s="316"/>
      <c r="O49" s="316"/>
      <c r="P49" s="317"/>
    </row>
    <row r="50" spans="13:16" ht="12.75" customHeight="1" x14ac:dyDescent="0.3">
      <c r="M50" s="310" t="s">
        <v>340</v>
      </c>
      <c r="N50" s="311"/>
      <c r="O50" s="70" t="s">
        <v>336</v>
      </c>
      <c r="P50" s="72" t="b">
        <v>0</v>
      </c>
    </row>
    <row r="51" spans="13:16" x14ac:dyDescent="0.3">
      <c r="M51" s="312"/>
      <c r="N51" s="311"/>
      <c r="O51" s="70" t="s">
        <v>337</v>
      </c>
      <c r="P51" s="72" t="b">
        <v>0</v>
      </c>
    </row>
    <row r="52" spans="13:16" x14ac:dyDescent="0.3">
      <c r="M52" s="312"/>
      <c r="N52" s="311"/>
      <c r="O52" s="70" t="s">
        <v>338</v>
      </c>
      <c r="P52" s="72" t="b">
        <v>0</v>
      </c>
    </row>
    <row r="53" spans="13:16" ht="13.5" thickBot="1" x14ac:dyDescent="0.35">
      <c r="M53" s="313"/>
      <c r="N53" s="314"/>
      <c r="O53" s="71" t="s">
        <v>339</v>
      </c>
      <c r="P53" s="73" t="b">
        <v>0</v>
      </c>
    </row>
  </sheetData>
  <sheetProtection sheet="1" objects="1" scenarios="1" selectLockedCells="1"/>
  <mergeCells count="131">
    <mergeCell ref="A4:G4"/>
    <mergeCell ref="H4:I4"/>
    <mergeCell ref="J4:K4"/>
    <mergeCell ref="L4:M4"/>
    <mergeCell ref="N4:T4"/>
    <mergeCell ref="A5:L5"/>
    <mergeCell ref="M5:P5"/>
    <mergeCell ref="Q5:T5"/>
    <mergeCell ref="A1:M2"/>
    <mergeCell ref="N1:T1"/>
    <mergeCell ref="N2:T2"/>
    <mergeCell ref="A3:G3"/>
    <mergeCell ref="H3:M3"/>
    <mergeCell ref="N3:T3"/>
    <mergeCell ref="A9:E9"/>
    <mergeCell ref="F9:G9"/>
    <mergeCell ref="H9:J9"/>
    <mergeCell ref="K9:L9"/>
    <mergeCell ref="N9:O9"/>
    <mergeCell ref="P9:Q9"/>
    <mergeCell ref="A6:L6"/>
    <mergeCell ref="M6:P6"/>
    <mergeCell ref="Q6:T6"/>
    <mergeCell ref="A7:T7"/>
    <mergeCell ref="A8:E8"/>
    <mergeCell ref="F8:J8"/>
    <mergeCell ref="K8:O8"/>
    <mergeCell ref="P8:T8"/>
    <mergeCell ref="A12:E12"/>
    <mergeCell ref="F12:J12"/>
    <mergeCell ref="K12:O12"/>
    <mergeCell ref="P12:T12"/>
    <mergeCell ref="A13:E13"/>
    <mergeCell ref="F13:J13"/>
    <mergeCell ref="K13:O13"/>
    <mergeCell ref="P13:T13"/>
    <mergeCell ref="A10:E10"/>
    <mergeCell ref="F10:J10"/>
    <mergeCell ref="K10:O10"/>
    <mergeCell ref="P10:T10"/>
    <mergeCell ref="A11:E11"/>
    <mergeCell ref="F11:J11"/>
    <mergeCell ref="K11:O11"/>
    <mergeCell ref="P11:T11"/>
    <mergeCell ref="P14:Q14"/>
    <mergeCell ref="R14:T14"/>
    <mergeCell ref="A15:B15"/>
    <mergeCell ref="D15:E15"/>
    <mergeCell ref="F15:G15"/>
    <mergeCell ref="I15:J15"/>
    <mergeCell ref="K15:L15"/>
    <mergeCell ref="N15:O15"/>
    <mergeCell ref="P15:Q15"/>
    <mergeCell ref="S15:T15"/>
    <mergeCell ref="A14:B14"/>
    <mergeCell ref="C14:E14"/>
    <mergeCell ref="F14:G14"/>
    <mergeCell ref="H14:J14"/>
    <mergeCell ref="K14:L14"/>
    <mergeCell ref="M14:O14"/>
    <mergeCell ref="P16:Q16"/>
    <mergeCell ref="S16:T16"/>
    <mergeCell ref="D17:E17"/>
    <mergeCell ref="I17:J17"/>
    <mergeCell ref="N17:O17"/>
    <mergeCell ref="S17:T17"/>
    <mergeCell ref="A16:B16"/>
    <mergeCell ref="D16:E16"/>
    <mergeCell ref="F16:G16"/>
    <mergeCell ref="I16:J16"/>
    <mergeCell ref="K16:L16"/>
    <mergeCell ref="N16:O16"/>
    <mergeCell ref="C28:D28"/>
    <mergeCell ref="H28:I28"/>
    <mergeCell ref="M28:N28"/>
    <mergeCell ref="R28:S28"/>
    <mergeCell ref="A29:O29"/>
    <mergeCell ref="P29:R29"/>
    <mergeCell ref="A18:E18"/>
    <mergeCell ref="F18:J18"/>
    <mergeCell ref="K18:O18"/>
    <mergeCell ref="P18:T18"/>
    <mergeCell ref="A19:E19"/>
    <mergeCell ref="F19:J19"/>
    <mergeCell ref="K19:O19"/>
    <mergeCell ref="P19:T19"/>
    <mergeCell ref="A30:M30"/>
    <mergeCell ref="N30:T37"/>
    <mergeCell ref="C31:G31"/>
    <mergeCell ref="H31:I31"/>
    <mergeCell ref="J31:K31"/>
    <mergeCell ref="L31:M31"/>
    <mergeCell ref="C32:G32"/>
    <mergeCell ref="H32:I32"/>
    <mergeCell ref="J32:K32"/>
    <mergeCell ref="L32:M32"/>
    <mergeCell ref="C37:G37"/>
    <mergeCell ref="H37:I37"/>
    <mergeCell ref="J37:K37"/>
    <mergeCell ref="L37:M37"/>
    <mergeCell ref="C33:G33"/>
    <mergeCell ref="H33:I33"/>
    <mergeCell ref="J33:K33"/>
    <mergeCell ref="L33:M33"/>
    <mergeCell ref="C36:G36"/>
    <mergeCell ref="H36:I36"/>
    <mergeCell ref="J36:K36"/>
    <mergeCell ref="L36:M36"/>
    <mergeCell ref="C34:G34"/>
    <mergeCell ref="C35:G35"/>
    <mergeCell ref="H34:I34"/>
    <mergeCell ref="H35:I35"/>
    <mergeCell ref="J34:K34"/>
    <mergeCell ref="J35:K35"/>
    <mergeCell ref="L34:M34"/>
    <mergeCell ref="L35:M35"/>
    <mergeCell ref="M49:P49"/>
    <mergeCell ref="M50:N53"/>
    <mergeCell ref="N38:T38"/>
    <mergeCell ref="A39:M39"/>
    <mergeCell ref="N39:T40"/>
    <mergeCell ref="A40:M43"/>
    <mergeCell ref="N41:T41"/>
    <mergeCell ref="N42:T42"/>
    <mergeCell ref="N43:T43"/>
    <mergeCell ref="O45:T45"/>
    <mergeCell ref="O46:T46"/>
    <mergeCell ref="A38:G38"/>
    <mergeCell ref="H38:I38"/>
    <mergeCell ref="J38:K38"/>
    <mergeCell ref="L38:M38"/>
  </mergeCells>
  <pageMargins left="0.7" right="0.7" top="0.75" bottom="0.75" header="0.3" footer="0.3"/>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ltText="Casual">
                <anchor moveWithCells="1">
                  <from>
                    <xdr:col>6</xdr:col>
                    <xdr:colOff>533400</xdr:colOff>
                    <xdr:row>2</xdr:row>
                    <xdr:rowOff>88900</xdr:rowOff>
                  </from>
                  <to>
                    <xdr:col>8</xdr:col>
                    <xdr:colOff>336550</xdr:colOff>
                    <xdr:row>4</xdr:row>
                    <xdr:rowOff>31750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8</xdr:col>
                    <xdr:colOff>527050</xdr:colOff>
                    <xdr:row>3</xdr:row>
                    <xdr:rowOff>12700</xdr:rowOff>
                  </from>
                  <to>
                    <xdr:col>10</xdr:col>
                    <xdr:colOff>298450</xdr:colOff>
                    <xdr:row>3</xdr:row>
                    <xdr:rowOff>222250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10</xdr:col>
                    <xdr:colOff>438150</xdr:colOff>
                    <xdr:row>3</xdr:row>
                    <xdr:rowOff>0</xdr:rowOff>
                  </from>
                  <to>
                    <xdr:col>12</xdr:col>
                    <xdr:colOff>222250</xdr:colOff>
                    <xdr:row>3</xdr:row>
                    <xdr:rowOff>222250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7</xdr:col>
                    <xdr:colOff>0</xdr:colOff>
                    <xdr:row>7</xdr:row>
                    <xdr:rowOff>114300</xdr:rowOff>
                  </from>
                  <to>
                    <xdr:col>7</xdr:col>
                    <xdr:colOff>342900</xdr:colOff>
                    <xdr:row>9</xdr:row>
                    <xdr:rowOff>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11</xdr:col>
                    <xdr:colOff>514350</xdr:colOff>
                    <xdr:row>7</xdr:row>
                    <xdr:rowOff>127000</xdr:rowOff>
                  </from>
                  <to>
                    <xdr:col>12</xdr:col>
                    <xdr:colOff>247650</xdr:colOff>
                    <xdr:row>9</xdr:row>
                    <xdr:rowOff>12700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12</xdr:col>
                    <xdr:colOff>527050</xdr:colOff>
                    <xdr:row>7</xdr:row>
                    <xdr:rowOff>127000</xdr:rowOff>
                  </from>
                  <to>
                    <xdr:col>13</xdr:col>
                    <xdr:colOff>298450</xdr:colOff>
                    <xdr:row>9</xdr:row>
                    <xdr:rowOff>12700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16</xdr:col>
                    <xdr:colOff>419100</xdr:colOff>
                    <xdr:row>7</xdr:row>
                    <xdr:rowOff>127000</xdr:rowOff>
                  </from>
                  <to>
                    <xdr:col>17</xdr:col>
                    <xdr:colOff>228600</xdr:colOff>
                    <xdr:row>9</xdr:row>
                    <xdr:rowOff>12700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18</xdr:col>
                    <xdr:colOff>514350</xdr:colOff>
                    <xdr:row>7</xdr:row>
                    <xdr:rowOff>127000</xdr:rowOff>
                  </from>
                  <to>
                    <xdr:col>19</xdr:col>
                    <xdr:colOff>285750</xdr:colOff>
                    <xdr:row>9</xdr:row>
                    <xdr:rowOff>12700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17</xdr:col>
                    <xdr:colOff>508000</xdr:colOff>
                    <xdr:row>7</xdr:row>
                    <xdr:rowOff>114300</xdr:rowOff>
                  </from>
                  <to>
                    <xdr:col>18</xdr:col>
                    <xdr:colOff>361950</xdr:colOff>
                    <xdr:row>9</xdr:row>
                    <xdr:rowOff>31750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2</xdr:col>
                    <xdr:colOff>171450</xdr:colOff>
                    <xdr:row>13</xdr:row>
                    <xdr:rowOff>69850</xdr:rowOff>
                  </from>
                  <to>
                    <xdr:col>4</xdr:col>
                    <xdr:colOff>69850</xdr:colOff>
                    <xdr:row>14</xdr:row>
                    <xdr:rowOff>50800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7</xdr:col>
                    <xdr:colOff>171450</xdr:colOff>
                    <xdr:row>13</xdr:row>
                    <xdr:rowOff>69850</xdr:rowOff>
                  </from>
                  <to>
                    <xdr:col>9</xdr:col>
                    <xdr:colOff>88900</xdr:colOff>
                    <xdr:row>14</xdr:row>
                    <xdr:rowOff>50800</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12</xdr:col>
                    <xdr:colOff>184150</xdr:colOff>
                    <xdr:row>13</xdr:row>
                    <xdr:rowOff>69850</xdr:rowOff>
                  </from>
                  <to>
                    <xdr:col>14</xdr:col>
                    <xdr:colOff>152400</xdr:colOff>
                    <xdr:row>14</xdr:row>
                    <xdr:rowOff>50800</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17</xdr:col>
                    <xdr:colOff>184150</xdr:colOff>
                    <xdr:row>13</xdr:row>
                    <xdr:rowOff>76200</xdr:rowOff>
                  </from>
                  <to>
                    <xdr:col>19</xdr:col>
                    <xdr:colOff>76200</xdr:colOff>
                    <xdr:row>14</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E097AF84541B044AD95688732F99232" ma:contentTypeVersion="12" ma:contentTypeDescription="Create a new document." ma:contentTypeScope="" ma:versionID="367b9396205f370c1df7fa63c800b1d3">
  <xsd:schema xmlns:xsd="http://www.w3.org/2001/XMLSchema" xmlns:xs="http://www.w3.org/2001/XMLSchema" xmlns:p="http://schemas.microsoft.com/office/2006/metadata/properties" xmlns:ns1="http://schemas.microsoft.com/sharepoint/v3" xmlns:ns2="0ae38473-ddec-4f3a-91f3-bb00f8d8f774" xmlns:ns3="435f38e5-93c2-42b4-bf81-1408bdb215a0" targetNamespace="http://schemas.microsoft.com/office/2006/metadata/properties" ma:root="true" ma:fieldsID="211d6d7e3a23a94167b4c8b0bc14d1b9" ns1:_="" ns2:_="" ns3:_="">
    <xsd:import namespace="http://schemas.microsoft.com/sharepoint/v3"/>
    <xsd:import namespace="0ae38473-ddec-4f3a-91f3-bb00f8d8f774"/>
    <xsd:import namespace="435f38e5-93c2-42b4-bf81-1408bdb215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e38473-ddec-4f3a-91f3-bb00f8d8f7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5f38e5-93c2-42b4-bf81-1408bdb215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0C779AF-06BC-4980-AD8E-C9C0FA79C7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ae38473-ddec-4f3a-91f3-bb00f8d8f774"/>
    <ds:schemaRef ds:uri="435f38e5-93c2-42b4-bf81-1408bdb215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BB68F0-C88D-4EDF-9215-984BEE57FF8A}">
  <ds:schemaRefs>
    <ds:schemaRef ds:uri="http://schemas.microsoft.com/sharepoint/v3/contenttype/forms"/>
  </ds:schemaRefs>
</ds:datastoreItem>
</file>

<file path=customXml/itemProps3.xml><?xml version="1.0" encoding="utf-8"?>
<ds:datastoreItem xmlns:ds="http://schemas.openxmlformats.org/officeDocument/2006/customXml" ds:itemID="{7834BA09-A346-49C7-96F7-E65D7D4FA5B5}">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18</vt:i4>
      </vt:variant>
    </vt:vector>
  </HeadingPairs>
  <TitlesOfParts>
    <vt:vector size="36" baseType="lpstr">
      <vt:lpstr>Instructions</vt:lpstr>
      <vt:lpstr>Employee Info</vt:lpstr>
      <vt:lpstr>Totals</vt:lpstr>
      <vt:lpstr>(1)</vt:lpstr>
      <vt:lpstr>(2)</vt:lpstr>
      <vt:lpstr>(3)</vt:lpstr>
      <vt:lpstr>(4)</vt:lpstr>
      <vt:lpstr>(5)</vt:lpstr>
      <vt:lpstr>(6)</vt:lpstr>
      <vt:lpstr>(7)</vt:lpstr>
      <vt:lpstr>(8)</vt:lpstr>
      <vt:lpstr>(9)</vt:lpstr>
      <vt:lpstr>(10)</vt:lpstr>
      <vt:lpstr>(11)</vt:lpstr>
      <vt:lpstr>(12)</vt:lpstr>
      <vt:lpstr>AD RATES</vt:lpstr>
      <vt:lpstr>sample</vt:lpstr>
      <vt:lpstr>Position Matrix</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lpstr>'AD RATES'!Print_Area</vt:lpstr>
      <vt:lpstr>'Employee Info'!Print_Area</vt:lpstr>
      <vt:lpstr>Instructions!Print_Area</vt:lpstr>
      <vt:lpstr>'Position Matrix'!Print_Area</vt:lpstr>
      <vt:lpstr>sample!Print_Area</vt:lpstr>
      <vt:lpstr>Totals!Print_Area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Incident Time Report</dc:title>
  <dc:subject>time record</dc:subject>
  <dc:creator>NWCG Inicdent Business</dc:creator>
  <cp:keywords>incident business, emergency pay, time report</cp:keywords>
  <cp:lastModifiedBy>Emily Kausler</cp:lastModifiedBy>
  <cp:lastPrinted>2016-07-10T14:13:49Z</cp:lastPrinted>
  <dcterms:created xsi:type="dcterms:W3CDTF">2016-01-29T12:06:51Z</dcterms:created>
  <dcterms:modified xsi:type="dcterms:W3CDTF">2024-07-04T19:55:18Z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0x0101007E097AF84541B044AD95688732F99232</vt:lpwstr>
  </property>
</Properties>
</file>